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7735" windowHeight="1305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53" i="1"/>
  <c r="F48"/>
  <c r="F51"/>
  <c r="F47"/>
  <c r="F42"/>
  <c r="F43"/>
  <c r="F44"/>
  <c r="F45"/>
  <c r="F46"/>
  <c r="F41"/>
  <c r="F40"/>
  <c r="F27"/>
  <c r="F29"/>
  <c r="F30"/>
  <c r="F31"/>
  <c r="F32"/>
  <c r="F33"/>
  <c r="F34"/>
  <c r="F35"/>
  <c r="F36"/>
  <c r="F37"/>
  <c r="F38"/>
  <c r="F39"/>
  <c r="F26"/>
  <c r="F24"/>
  <c r="F12"/>
  <c r="F13"/>
  <c r="F15"/>
  <c r="F16"/>
  <c r="F17"/>
  <c r="F18"/>
  <c r="F19"/>
  <c r="F20"/>
  <c r="F22"/>
  <c r="F11"/>
  <c r="E46"/>
  <c r="D46"/>
  <c r="D53" s="1"/>
  <c r="E40"/>
  <c r="E53" s="1"/>
  <c r="D40"/>
  <c r="E24"/>
  <c r="E11"/>
  <c r="D11"/>
  <c r="D24" s="1"/>
  <c r="D54" l="1"/>
  <c r="D55"/>
  <c r="E54"/>
  <c r="E55"/>
</calcChain>
</file>

<file path=xl/sharedStrings.xml><?xml version="1.0" encoding="utf-8"?>
<sst xmlns="http://schemas.openxmlformats.org/spreadsheetml/2006/main" count="74" uniqueCount="68">
  <si>
    <t xml:space="preserve">ZDRAVSTVENA USTANOVA  </t>
  </si>
  <si>
    <t>THALASSOTHERAPIA OPATIJA</t>
  </si>
  <si>
    <t xml:space="preserve">   </t>
  </si>
  <si>
    <t>POKAZATELJI FINANCIJSKOG POSLOVANJA</t>
  </si>
  <si>
    <t>U RAZDOBLJU SIJEČANJ-PROSINAC 2020./2021. GODINE</t>
  </si>
  <si>
    <t>u kn</t>
  </si>
  <si>
    <t>Red. Br.</t>
  </si>
  <si>
    <t>P O K A Z A T E L J I</t>
  </si>
  <si>
    <t>I. - XII. 2020.</t>
  </si>
  <si>
    <t>I.- XII. 2021.</t>
  </si>
  <si>
    <t>I.  PRIHODI - PRIMICI</t>
  </si>
  <si>
    <t xml:space="preserve">Prihodi od HZZO </t>
  </si>
  <si>
    <t>- proračuni bolnica</t>
  </si>
  <si>
    <t>- dopunsko zdravstveno osiguranje</t>
  </si>
  <si>
    <t>- ugovor za primar.zdrav.zaštitu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</si>
  <si>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</si>
  <si>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- s osnova ozljeda na radu i prof.bol.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</si>
  <si>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</si>
  <si>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</si>
  <si>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</si>
  <si>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</si>
  <si>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>Prihodi od EU projekata</t>
  </si>
  <si>
    <t xml:space="preserve">Ostali i izvanredni prihodi </t>
  </si>
  <si>
    <t>Primici od financijske imovine i zaduženja</t>
  </si>
  <si>
    <t>UKUPNI PRIHODI  I PRIMICI (1 - 8)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</si>
  <si>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</si>
  <si>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</si>
  <si>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</si>
  <si>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</si>
  <si>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</si>
  <si>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</si>
  <si>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</si>
  <si>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</si>
  <si>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</si>
  <si>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</si>
  <si>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</si>
  <si>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</si>
  <si>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</si>
  <si>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</si>
  <si>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</si>
  <si>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rashodi (1 - 14)</t>
  </si>
  <si>
    <t>Bruto plaće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</si>
  <si>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</si>
  <si>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t>Doprinosi na plaće</t>
  </si>
  <si>
    <t>Izdaci za prijevoz zaposlenika</t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</si>
  <si>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</si>
  <si>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</si>
  <si>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Financijski rashodi</t>
  </si>
  <si>
    <t>Izdaci za kapitalna ulaganja</t>
  </si>
  <si>
    <t>Izdaci vezani za EU projekte</t>
  </si>
  <si>
    <t>Ostali i izvanredni izdaci</t>
  </si>
  <si>
    <t>Izdaci za financijsku imovinu i otplate zajmova</t>
  </si>
  <si>
    <t>Nabavna vrijednost prodane robe</t>
  </si>
  <si>
    <t>UKUPNI RASHODI I IZDACI (1-25)</t>
  </si>
  <si>
    <t>Višak prihoda i primitaka</t>
  </si>
  <si>
    <t>Manjak prihoda i primitaka</t>
  </si>
  <si>
    <t>Višak prihoda ih prethodnih godina</t>
  </si>
  <si>
    <t>Manjak prihoda iz prethodnih godina</t>
  </si>
  <si>
    <t>Korigirani višak prihoda</t>
  </si>
  <si>
    <t>Korigirani manjak prihoda</t>
  </si>
  <si>
    <r>
      <t xml:space="preserve">1)  </t>
    </r>
    <r>
      <rPr>
        <sz val="10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</si>
  <si>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transplantacije, eksplantacije, intervencijsku kardiologiju, intervencijsku neurologiju, transfuzijsku medicinu, </t>
  </si>
  <si>
    <t>umjetne pužnice i zdrav.zaš.hrvatskih državljana s prebivalištem u BiH i dr.</t>
  </si>
  <si>
    <r>
      <t xml:space="preserve">2)  </t>
    </r>
    <r>
      <rPr>
        <sz val="10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</si>
  <si>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10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</si>
  <si>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 xml:space="preserve">             Molimo specifikaciju ostalih i izvanrednih prihoda, kao i izdataka</t>
  </si>
  <si>
    <t>Indeks</t>
  </si>
  <si>
    <t>-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</si>
</sst>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4" fillId="0" borderId="10" xfId="0" applyNumberFormat="1" applyFont="1" applyBorder="1"/>
    <xf numFmtId="3" fontId="4" fillId="0" borderId="12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vertical="center" wrapText="1"/>
    </xf>
    <xf numFmtId="0" fontId="0" fillId="0" borderId="24" xfId="0" applyBorder="1"/>
    <xf numFmtId="2" fontId="0" fillId="0" borderId="24" xfId="0" applyNumberFormat="1" applyBorder="1"/>
    <xf numFmtId="2" fontId="0" fillId="0" borderId="24" xfId="0" applyNumberFormat="1" applyBorder="1" applyAlignment="1">
      <alignment horizontal="right"/>
    </xf>
    <xf numFmtId="0" fontId="0" fillId="0" borderId="25" xfId="0" applyBorder="1"/>
    <xf numFmtId="2" fontId="0" fillId="0" borderId="26" xfId="0" applyNumberFormat="1" applyBorder="1" applyAlignment="1">
      <alignment horizontal="right"/>
    </xf>
    <xf numFmtId="0" fontId="0" fillId="0" borderId="27" xfId="0" applyBorder="1"/>
    <xf numFmtId="2" fontId="1" fillId="2" borderId="6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6" xfId="0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/>
    </xf>
    <xf numFmtId="0" fontId="0" fillId="0" borderId="28" xfId="0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2" fontId="0" fillId="0" borderId="27" xfId="0" applyNumberFormat="1" applyBorder="1"/>
    <xf numFmtId="2" fontId="0" fillId="0" borderId="28" xfId="0" applyNumberFormat="1" applyBorder="1"/>
    <xf numFmtId="0" fontId="2" fillId="2" borderId="2" xfId="0" applyFont="1" applyFill="1" applyBorder="1" applyAlignment="1">
      <alignment horizontal="center" vertical="center" wrapText="1"/>
    </xf>
    <xf numFmtId="2" fontId="0" fillId="0" borderId="27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3" fontId="9" fillId="0" borderId="20" xfId="0" applyNumberFormat="1" applyFont="1" applyBorder="1" applyAlignment="1">
      <alignment vertical="center" wrapText="1"/>
    </xf>
    <xf numFmtId="3" fontId="9" fillId="0" borderId="17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3" fontId="14" fillId="0" borderId="23" xfId="0" applyNumberFormat="1" applyFont="1" applyFill="1" applyBorder="1" applyAlignment="1">
      <alignment vertic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25" workbookViewId="0">
      <selection activeCell="G60" sqref="G60"/>
    </sheetView>
  </sheetViews>
  <sheetFormatPr defaultRowHeight="15"/>
  <cols>
    <col min="3" max="3" width="33.42578125" customWidth="1"/>
    <col min="4" max="5" width="15.7109375" customWidth="1"/>
  </cols>
  <sheetData>
    <row r="1" spans="1:6">
      <c r="A1" s="1" t="s">
        <v>0</v>
      </c>
    </row>
    <row r="2" spans="1:6" ht="15.75" thickBot="1">
      <c r="A2" s="2" t="s">
        <v>1</v>
      </c>
      <c r="B2" s="3"/>
      <c r="C2" s="3"/>
    </row>
    <row r="3" spans="1:6">
      <c r="A3" s="1" t="s">
        <v>2</v>
      </c>
    </row>
    <row r="4" spans="1:6">
      <c r="A4" s="67" t="s">
        <v>3</v>
      </c>
      <c r="B4" s="67"/>
      <c r="C4" s="67"/>
      <c r="D4" s="67"/>
      <c r="E4" s="67"/>
    </row>
    <row r="5" spans="1:6">
      <c r="A5" s="67" t="s">
        <v>4</v>
      </c>
      <c r="B5" s="67"/>
      <c r="C5" s="67"/>
      <c r="D5" s="67"/>
      <c r="E5" s="67"/>
    </row>
    <row r="6" spans="1:6">
      <c r="A6" s="4"/>
      <c r="B6" s="4"/>
      <c r="C6" s="4"/>
      <c r="D6" s="4"/>
      <c r="E6" s="4"/>
    </row>
    <row r="7" spans="1:6" ht="15.75" thickBot="1">
      <c r="A7" s="5"/>
      <c r="E7" s="6" t="s">
        <v>5</v>
      </c>
    </row>
    <row r="8" spans="1:6" ht="15.75" thickBot="1">
      <c r="A8" s="7" t="s">
        <v>6</v>
      </c>
      <c r="B8" s="68" t="s">
        <v>7</v>
      </c>
      <c r="C8" s="69"/>
      <c r="D8" s="8" t="s">
        <v>8</v>
      </c>
      <c r="E8" s="51" t="s">
        <v>9</v>
      </c>
      <c r="F8" s="52" t="s">
        <v>66</v>
      </c>
    </row>
    <row r="9" spans="1:6" ht="15.75" thickBot="1">
      <c r="A9" s="9">
        <v>0</v>
      </c>
      <c r="B9" s="70">
        <v>1</v>
      </c>
      <c r="C9" s="71"/>
      <c r="D9" s="10">
        <v>2</v>
      </c>
      <c r="E9" s="49">
        <v>3</v>
      </c>
      <c r="F9" s="65">
        <v>4</v>
      </c>
    </row>
    <row r="10" spans="1:6">
      <c r="A10" s="11"/>
      <c r="B10" s="72" t="s">
        <v>10</v>
      </c>
      <c r="C10" s="73"/>
      <c r="D10" s="12"/>
      <c r="E10" s="12"/>
      <c r="F10" s="47"/>
    </row>
    <row r="11" spans="1:6">
      <c r="A11" s="13">
        <v>1</v>
      </c>
      <c r="B11" s="66" t="s">
        <v>11</v>
      </c>
      <c r="C11" s="66"/>
      <c r="D11" s="14">
        <f>SUM(D12:D16)</f>
        <v>46736326.340000004</v>
      </c>
      <c r="E11" s="14">
        <f>SUM(E12:E16)</f>
        <v>52574057.38000001</v>
      </c>
      <c r="F11" s="43">
        <f>E11/D11*100</f>
        <v>112.49077858095085</v>
      </c>
    </row>
    <row r="12" spans="1:6" ht="15" customHeight="1">
      <c r="A12" s="13"/>
      <c r="B12" s="15"/>
      <c r="C12" s="15" t="s">
        <v>12</v>
      </c>
      <c r="D12" s="14">
        <v>37064843.200000003</v>
      </c>
      <c r="E12" s="14">
        <v>42664175.560000002</v>
      </c>
      <c r="F12" s="43">
        <f t="shared" ref="F12:F22" si="0">E12/D12*100</f>
        <v>115.10685565236656</v>
      </c>
    </row>
    <row r="13" spans="1:6" ht="15" customHeight="1">
      <c r="A13" s="13"/>
      <c r="B13" s="15"/>
      <c r="C13" s="15" t="s">
        <v>13</v>
      </c>
      <c r="D13" s="14">
        <v>7490581.6799999997</v>
      </c>
      <c r="E13" s="14">
        <v>8100192.3799999999</v>
      </c>
      <c r="F13" s="43">
        <f t="shared" si="0"/>
        <v>108.13836262713312</v>
      </c>
    </row>
    <row r="14" spans="1:6" ht="15" customHeight="1">
      <c r="A14" s="13"/>
      <c r="B14" s="15"/>
      <c r="C14" s="15" t="s">
        <v>14</v>
      </c>
      <c r="D14" s="14">
        <v>0</v>
      </c>
      <c r="E14" s="14">
        <v>0</v>
      </c>
      <c r="F14" s="44" t="s">
        <v>67</v>
      </c>
    </row>
    <row r="15" spans="1:6" ht="15" customHeight="1">
      <c r="A15" s="13"/>
      <c r="B15" s="15"/>
      <c r="C15" s="15" t="s">
        <v>15</v>
      </c>
      <c r="D15" s="14">
        <v>2165348.61</v>
      </c>
      <c r="E15" s="14">
        <v>1779135.7</v>
      </c>
      <c r="F15" s="43">
        <f t="shared" si="0"/>
        <v>82.163938489331755</v>
      </c>
    </row>
    <row r="16" spans="1:6">
      <c r="A16" s="13"/>
      <c r="B16" s="16"/>
      <c r="C16" s="17" t="s">
        <v>16</v>
      </c>
      <c r="D16" s="18">
        <v>15552.85</v>
      </c>
      <c r="E16" s="14">
        <v>30553.74</v>
      </c>
      <c r="F16" s="43">
        <f t="shared" si="0"/>
        <v>196.45106845369179</v>
      </c>
    </row>
    <row r="17" spans="1:6">
      <c r="A17" s="13">
        <v>2</v>
      </c>
      <c r="B17" s="66" t="s">
        <v>17</v>
      </c>
      <c r="C17" s="66"/>
      <c r="D17" s="14">
        <v>17782.509999999998</v>
      </c>
      <c r="E17" s="14">
        <v>40930.879999999997</v>
      </c>
      <c r="F17" s="43">
        <f t="shared" si="0"/>
        <v>230.17493031073792</v>
      </c>
    </row>
    <row r="18" spans="1:6">
      <c r="A18" s="13">
        <v>3</v>
      </c>
      <c r="B18" s="66" t="s">
        <v>18</v>
      </c>
      <c r="C18" s="66"/>
      <c r="D18" s="14">
        <v>2129999.09</v>
      </c>
      <c r="E18" s="14">
        <v>5764650</v>
      </c>
      <c r="F18" s="43">
        <f t="shared" si="0"/>
        <v>270.64096069637287</v>
      </c>
    </row>
    <row r="19" spans="1:6">
      <c r="A19" s="13">
        <v>4</v>
      </c>
      <c r="B19" s="66" t="s">
        <v>19</v>
      </c>
      <c r="C19" s="66"/>
      <c r="D19" s="14">
        <v>6943565.5700000003</v>
      </c>
      <c r="E19" s="14">
        <v>8963763.9399999995</v>
      </c>
      <c r="F19" s="43">
        <f t="shared" si="0"/>
        <v>129.09453867229772</v>
      </c>
    </row>
    <row r="20" spans="1:6">
      <c r="A20" s="13">
        <v>5</v>
      </c>
      <c r="B20" s="66" t="s">
        <v>20</v>
      </c>
      <c r="C20" s="66"/>
      <c r="D20" s="14">
        <v>1242648.52</v>
      </c>
      <c r="E20" s="14">
        <v>1473103.35</v>
      </c>
      <c r="F20" s="43">
        <f t="shared" si="0"/>
        <v>118.54545563696483</v>
      </c>
    </row>
    <row r="21" spans="1:6">
      <c r="A21" s="13">
        <v>6</v>
      </c>
      <c r="B21" s="74" t="s">
        <v>21</v>
      </c>
      <c r="C21" s="75"/>
      <c r="D21" s="14">
        <v>0</v>
      </c>
      <c r="E21" s="14">
        <v>0</v>
      </c>
      <c r="F21" s="44" t="s">
        <v>67</v>
      </c>
    </row>
    <row r="22" spans="1:6">
      <c r="A22" s="13">
        <v>7</v>
      </c>
      <c r="B22" s="66" t="s">
        <v>22</v>
      </c>
      <c r="C22" s="66"/>
      <c r="D22" s="14">
        <v>988380.15</v>
      </c>
      <c r="E22" s="14">
        <v>1947765.54</v>
      </c>
      <c r="F22" s="43">
        <f t="shared" si="0"/>
        <v>197.06643643136701</v>
      </c>
    </row>
    <row r="23" spans="1:6" ht="15.75" thickBot="1">
      <c r="A23" s="19">
        <v>8</v>
      </c>
      <c r="B23" s="76" t="s">
        <v>23</v>
      </c>
      <c r="C23" s="76"/>
      <c r="D23" s="20">
        <v>5248750</v>
      </c>
      <c r="E23" s="20">
        <v>0</v>
      </c>
      <c r="F23" s="46" t="s">
        <v>67</v>
      </c>
    </row>
    <row r="24" spans="1:6" ht="15.75" thickBot="1">
      <c r="A24" s="40"/>
      <c r="B24" s="77" t="s">
        <v>24</v>
      </c>
      <c r="C24" s="77"/>
      <c r="D24" s="41">
        <f>SUM(D11,D17:D23)</f>
        <v>63307452.18</v>
      </c>
      <c r="E24" s="41">
        <f>SUM(E11,E17:E23)</f>
        <v>70764271.090000018</v>
      </c>
      <c r="F24" s="48">
        <f>E24/D24*100</f>
        <v>111.77873797353001</v>
      </c>
    </row>
    <row r="25" spans="1:6">
      <c r="A25" s="21"/>
      <c r="B25" s="22" t="s">
        <v>25</v>
      </c>
      <c r="C25" s="23"/>
      <c r="D25" s="12"/>
      <c r="E25" s="12"/>
      <c r="F25" s="47"/>
    </row>
    <row r="26" spans="1:6">
      <c r="A26" s="13">
        <v>1</v>
      </c>
      <c r="B26" s="66" t="s">
        <v>26</v>
      </c>
      <c r="C26" s="66"/>
      <c r="D26" s="14">
        <v>4370068.6500000004</v>
      </c>
      <c r="E26" s="14">
        <v>2283856.19</v>
      </c>
      <c r="F26" s="43">
        <f>E26/D26*100</f>
        <v>52.261334384300795</v>
      </c>
    </row>
    <row r="27" spans="1:6">
      <c r="A27" s="13">
        <v>2</v>
      </c>
      <c r="B27" s="66" t="s">
        <v>27</v>
      </c>
      <c r="C27" s="66"/>
      <c r="D27" s="14">
        <v>7785699.2999999998</v>
      </c>
      <c r="E27" s="14">
        <v>9224547.25</v>
      </c>
      <c r="F27" s="43">
        <f t="shared" ref="F27:F39" si="1">E27/D27*100</f>
        <v>118.48065144257498</v>
      </c>
    </row>
    <row r="28" spans="1:6">
      <c r="A28" s="13">
        <v>3</v>
      </c>
      <c r="B28" s="66" t="s">
        <v>28</v>
      </c>
      <c r="C28" s="66"/>
      <c r="D28" s="14">
        <v>0</v>
      </c>
      <c r="E28" s="14">
        <v>0</v>
      </c>
      <c r="F28" s="44" t="s">
        <v>67</v>
      </c>
    </row>
    <row r="29" spans="1:6">
      <c r="A29" s="13">
        <v>4</v>
      </c>
      <c r="B29" s="66" t="s">
        <v>29</v>
      </c>
      <c r="C29" s="66"/>
      <c r="D29" s="14">
        <v>1154968.51</v>
      </c>
      <c r="E29" s="14">
        <v>1489649.58</v>
      </c>
      <c r="F29" s="43">
        <f t="shared" si="1"/>
        <v>128.97750606204841</v>
      </c>
    </row>
    <row r="30" spans="1:6">
      <c r="A30" s="13">
        <v>5</v>
      </c>
      <c r="B30" s="66" t="s">
        <v>30</v>
      </c>
      <c r="C30" s="66"/>
      <c r="D30" s="14">
        <v>14995.77</v>
      </c>
      <c r="E30" s="14">
        <v>36894.46</v>
      </c>
      <c r="F30" s="43">
        <f t="shared" si="1"/>
        <v>246.03244781695102</v>
      </c>
    </row>
    <row r="31" spans="1:6">
      <c r="A31" s="13">
        <v>6</v>
      </c>
      <c r="B31" s="66" t="s">
        <v>31</v>
      </c>
      <c r="C31" s="66"/>
      <c r="D31" s="14">
        <v>430181.55</v>
      </c>
      <c r="E31" s="14">
        <v>466574.2</v>
      </c>
      <c r="F31" s="43">
        <f t="shared" si="1"/>
        <v>108.45983515564535</v>
      </c>
    </row>
    <row r="32" spans="1:6">
      <c r="A32" s="13">
        <v>7</v>
      </c>
      <c r="B32" s="66" t="s">
        <v>32</v>
      </c>
      <c r="C32" s="66"/>
      <c r="D32" s="14">
        <v>215774.42</v>
      </c>
      <c r="E32" s="14">
        <v>229060.1</v>
      </c>
      <c r="F32" s="43">
        <f t="shared" si="1"/>
        <v>106.15720806942733</v>
      </c>
    </row>
    <row r="33" spans="1:6">
      <c r="A33" s="13">
        <v>8</v>
      </c>
      <c r="B33" s="66" t="s">
        <v>33</v>
      </c>
      <c r="C33" s="66"/>
      <c r="D33" s="14">
        <v>33360.78</v>
      </c>
      <c r="E33" s="14">
        <v>37171.89</v>
      </c>
      <c r="F33" s="43">
        <f t="shared" si="1"/>
        <v>111.42392354135605</v>
      </c>
    </row>
    <row r="34" spans="1:6">
      <c r="A34" s="13">
        <v>9</v>
      </c>
      <c r="B34" s="66" t="s">
        <v>34</v>
      </c>
      <c r="C34" s="66"/>
      <c r="D34" s="14">
        <v>1949652.19</v>
      </c>
      <c r="E34" s="14">
        <v>2405062.9700000002</v>
      </c>
      <c r="F34" s="43">
        <f t="shared" si="1"/>
        <v>123.3585653038966</v>
      </c>
    </row>
    <row r="35" spans="1:6">
      <c r="A35" s="13">
        <v>10</v>
      </c>
      <c r="B35" s="66" t="s">
        <v>35</v>
      </c>
      <c r="C35" s="66"/>
      <c r="D35" s="14">
        <v>766903.14</v>
      </c>
      <c r="E35" s="14">
        <v>492744.83</v>
      </c>
      <c r="F35" s="43">
        <f t="shared" si="1"/>
        <v>64.251246904530873</v>
      </c>
    </row>
    <row r="36" spans="1:6">
      <c r="A36" s="13">
        <v>11</v>
      </c>
      <c r="B36" s="66" t="s">
        <v>36</v>
      </c>
      <c r="C36" s="66"/>
      <c r="D36" s="14">
        <v>220633.05</v>
      </c>
      <c r="E36" s="14">
        <v>249304.63</v>
      </c>
      <c r="F36" s="43">
        <f t="shared" si="1"/>
        <v>112.99514284011394</v>
      </c>
    </row>
    <row r="37" spans="1:6">
      <c r="A37" s="13">
        <v>12</v>
      </c>
      <c r="B37" s="66" t="s">
        <v>37</v>
      </c>
      <c r="C37" s="66"/>
      <c r="D37" s="14">
        <v>3621791.19</v>
      </c>
      <c r="E37" s="14">
        <v>1798542.85</v>
      </c>
      <c r="F37" s="43">
        <f t="shared" si="1"/>
        <v>49.658932711689545</v>
      </c>
    </row>
    <row r="38" spans="1:6">
      <c r="A38" s="13">
        <v>13</v>
      </c>
      <c r="B38" s="66" t="s">
        <v>38</v>
      </c>
      <c r="C38" s="66"/>
      <c r="D38" s="14">
        <v>369021.69</v>
      </c>
      <c r="E38" s="14">
        <v>368588.37</v>
      </c>
      <c r="F38" s="43">
        <f t="shared" si="1"/>
        <v>99.882576007930595</v>
      </c>
    </row>
    <row r="39" spans="1:6" ht="15.75" thickBot="1">
      <c r="A39" s="19">
        <v>14</v>
      </c>
      <c r="B39" s="76" t="s">
        <v>39</v>
      </c>
      <c r="C39" s="76"/>
      <c r="D39" s="20">
        <v>3364170.45</v>
      </c>
      <c r="E39" s="20">
        <v>3815683.48</v>
      </c>
      <c r="F39" s="43">
        <f t="shared" si="1"/>
        <v>113.42122929591751</v>
      </c>
    </row>
    <row r="40" spans="1:6" ht="15.75" thickBot="1">
      <c r="A40" s="55"/>
      <c r="B40" s="79" t="s">
        <v>40</v>
      </c>
      <c r="C40" s="79"/>
      <c r="D40" s="41">
        <f>SUM(D26:D39)</f>
        <v>24297220.690000001</v>
      </c>
      <c r="E40" s="56">
        <f>SUM(E26:E39)</f>
        <v>22897680.800000004</v>
      </c>
      <c r="F40" s="48">
        <f>E40/D40*100</f>
        <v>94.239917775550325</v>
      </c>
    </row>
    <row r="41" spans="1:6">
      <c r="A41" s="24">
        <v>15</v>
      </c>
      <c r="B41" s="78" t="s">
        <v>41</v>
      </c>
      <c r="C41" s="78"/>
      <c r="D41" s="12">
        <v>30640241.289999999</v>
      </c>
      <c r="E41" s="12">
        <v>32887408.370000001</v>
      </c>
      <c r="F41" s="57">
        <f>E41/D41*100</f>
        <v>107.33403845854636</v>
      </c>
    </row>
    <row r="42" spans="1:6">
      <c r="A42" s="25">
        <v>16</v>
      </c>
      <c r="B42" s="66" t="s">
        <v>42</v>
      </c>
      <c r="C42" s="66"/>
      <c r="D42" s="14">
        <v>1401828.32</v>
      </c>
      <c r="E42" s="14">
        <v>1522979.49</v>
      </c>
      <c r="F42" s="57">
        <f t="shared" ref="F42:F46" si="2">E42/D42*100</f>
        <v>108.6423685605096</v>
      </c>
    </row>
    <row r="43" spans="1:6">
      <c r="A43" s="25">
        <v>17</v>
      </c>
      <c r="B43" s="66" t="s">
        <v>43</v>
      </c>
      <c r="C43" s="66"/>
      <c r="D43" s="14">
        <v>5051357.75</v>
      </c>
      <c r="E43" s="14">
        <v>5414494.7300000004</v>
      </c>
      <c r="F43" s="57">
        <f t="shared" si="2"/>
        <v>107.18889846992128</v>
      </c>
    </row>
    <row r="44" spans="1:6">
      <c r="A44" s="25">
        <v>18</v>
      </c>
      <c r="B44" s="66" t="s">
        <v>44</v>
      </c>
      <c r="C44" s="66"/>
      <c r="D44" s="14">
        <v>953796.8</v>
      </c>
      <c r="E44" s="14">
        <v>960926.75</v>
      </c>
      <c r="F44" s="57">
        <f t="shared" si="2"/>
        <v>100.74753343689137</v>
      </c>
    </row>
    <row r="45" spans="1:6" ht="15.75" thickBot="1">
      <c r="A45" s="26">
        <v>19</v>
      </c>
      <c r="B45" s="76" t="s">
        <v>45</v>
      </c>
      <c r="C45" s="76"/>
      <c r="D45" s="20">
        <v>170892.62</v>
      </c>
      <c r="E45" s="20">
        <v>198942.51</v>
      </c>
      <c r="F45" s="58">
        <f t="shared" si="2"/>
        <v>116.41375151249949</v>
      </c>
    </row>
    <row r="46" spans="1:6" ht="15.75" thickBot="1">
      <c r="A46" s="59"/>
      <c r="B46" s="77" t="s">
        <v>46</v>
      </c>
      <c r="C46" s="77"/>
      <c r="D46" s="41">
        <f>SUM(D41:D45)</f>
        <v>38218116.779999994</v>
      </c>
      <c r="E46" s="56">
        <f>SUM(E41:E45)</f>
        <v>40984751.850000001</v>
      </c>
      <c r="F46" s="48">
        <f t="shared" si="2"/>
        <v>107.23906697424668</v>
      </c>
    </row>
    <row r="47" spans="1:6">
      <c r="A47" s="24">
        <v>20</v>
      </c>
      <c r="B47" s="78" t="s">
        <v>47</v>
      </c>
      <c r="C47" s="78"/>
      <c r="D47" s="12">
        <v>31697.58</v>
      </c>
      <c r="E47" s="12">
        <v>46750.16</v>
      </c>
      <c r="F47" s="57">
        <f>E47/D47*100</f>
        <v>147.48810477014334</v>
      </c>
    </row>
    <row r="48" spans="1:6">
      <c r="A48" s="25">
        <v>21</v>
      </c>
      <c r="B48" s="66" t="s">
        <v>48</v>
      </c>
      <c r="C48" s="66"/>
      <c r="D48" s="14">
        <v>7282714.4100000001</v>
      </c>
      <c r="E48" s="14">
        <v>1909355.06</v>
      </c>
      <c r="F48" s="57">
        <f t="shared" ref="F48:F51" si="3">E48/D48*100</f>
        <v>26.217629203998953</v>
      </c>
    </row>
    <row r="49" spans="1:6">
      <c r="A49" s="25">
        <v>22</v>
      </c>
      <c r="B49" s="74" t="s">
        <v>49</v>
      </c>
      <c r="C49" s="75"/>
      <c r="D49" s="14">
        <v>0</v>
      </c>
      <c r="E49" s="14">
        <v>0</v>
      </c>
      <c r="F49" s="60" t="s">
        <v>67</v>
      </c>
    </row>
    <row r="50" spans="1:6">
      <c r="A50" s="25">
        <v>23</v>
      </c>
      <c r="B50" s="66" t="s">
        <v>50</v>
      </c>
      <c r="C50" s="66"/>
      <c r="D50" s="14">
        <v>0</v>
      </c>
      <c r="E50" s="14">
        <v>0</v>
      </c>
      <c r="F50" s="60" t="s">
        <v>67</v>
      </c>
    </row>
    <row r="51" spans="1:6">
      <c r="A51" s="25">
        <v>24</v>
      </c>
      <c r="B51" s="66" t="s">
        <v>51</v>
      </c>
      <c r="C51" s="66"/>
      <c r="D51" s="14">
        <v>612354.16</v>
      </c>
      <c r="E51" s="14">
        <v>1049750</v>
      </c>
      <c r="F51" s="57">
        <f t="shared" si="3"/>
        <v>171.42857329490502</v>
      </c>
    </row>
    <row r="52" spans="1:6" ht="15.75" thickBot="1">
      <c r="A52" s="26">
        <v>25</v>
      </c>
      <c r="B52" s="76" t="s">
        <v>52</v>
      </c>
      <c r="C52" s="76"/>
      <c r="D52" s="20">
        <v>0</v>
      </c>
      <c r="E52" s="20">
        <v>0</v>
      </c>
      <c r="F52" s="61" t="s">
        <v>67</v>
      </c>
    </row>
    <row r="53" spans="1:6" ht="15.75" thickBot="1">
      <c r="A53" s="59"/>
      <c r="B53" s="79" t="s">
        <v>53</v>
      </c>
      <c r="C53" s="79"/>
      <c r="D53" s="41">
        <f>SUM(D46,D40,D47:D52)</f>
        <v>70442103.61999999</v>
      </c>
      <c r="E53" s="56">
        <f>SUM(E46,E40,E47:E52)</f>
        <v>66888287.870000005</v>
      </c>
      <c r="F53" s="48">
        <f>E53/D53*100</f>
        <v>94.954983500817846</v>
      </c>
    </row>
    <row r="54" spans="1:6" ht="15.75" thickBot="1">
      <c r="A54" s="9"/>
      <c r="B54" s="81" t="s">
        <v>54</v>
      </c>
      <c r="C54" s="81"/>
      <c r="D54" s="27">
        <f>IF(D24&gt;D53,D24-D53,0)</f>
        <v>0</v>
      </c>
      <c r="E54" s="27">
        <f>IF(E24&gt;E53,E24-E53,0)</f>
        <v>3875983.2200000137</v>
      </c>
      <c r="F54" s="54"/>
    </row>
    <row r="55" spans="1:6" ht="15.75" thickBot="1">
      <c r="A55" s="9"/>
      <c r="B55" s="81" t="s">
        <v>55</v>
      </c>
      <c r="C55" s="81"/>
      <c r="D55" s="27">
        <f>IF(D24&lt;D53,D53-D24,0)</f>
        <v>7134651.4399999902</v>
      </c>
      <c r="E55" s="53">
        <f>IF(E24&lt;E53,E53-E24,0)</f>
        <v>0</v>
      </c>
      <c r="F55" s="50"/>
    </row>
    <row r="56" spans="1:6">
      <c r="A56" s="28"/>
      <c r="B56" s="82" t="s">
        <v>56</v>
      </c>
      <c r="C56" s="82"/>
      <c r="D56" s="63">
        <v>3069733</v>
      </c>
      <c r="E56" s="29"/>
      <c r="F56" s="47"/>
    </row>
    <row r="57" spans="1:6">
      <c r="A57" s="30"/>
      <c r="B57" s="83" t="s">
        <v>57</v>
      </c>
      <c r="C57" s="83"/>
      <c r="D57" s="31"/>
      <c r="E57" s="62">
        <v>4064918</v>
      </c>
      <c r="F57" s="42"/>
    </row>
    <row r="58" spans="1:6">
      <c r="A58" s="30"/>
      <c r="B58" s="83" t="s">
        <v>58</v>
      </c>
      <c r="C58" s="83"/>
      <c r="D58" s="31"/>
      <c r="E58" s="32"/>
      <c r="F58" s="42"/>
    </row>
    <row r="59" spans="1:6" ht="15.75" thickBot="1">
      <c r="A59" s="33"/>
      <c r="B59" s="80" t="s">
        <v>59</v>
      </c>
      <c r="C59" s="80"/>
      <c r="D59" s="64">
        <v>4064918</v>
      </c>
      <c r="E59" s="84">
        <v>188935</v>
      </c>
      <c r="F59" s="45"/>
    </row>
    <row r="60" spans="1:6">
      <c r="A60" s="34"/>
      <c r="B60" s="35"/>
      <c r="C60" s="35"/>
      <c r="D60" s="35"/>
      <c r="E60" s="35"/>
    </row>
    <row r="61" spans="1:6">
      <c r="A61" s="36" t="s">
        <v>60</v>
      </c>
    </row>
    <row r="62" spans="1:6">
      <c r="A62" s="37" t="s">
        <v>61</v>
      </c>
    </row>
    <row r="63" spans="1:6">
      <c r="A63" s="37" t="s">
        <v>62</v>
      </c>
    </row>
    <row r="64" spans="1:6">
      <c r="A64" s="36" t="s">
        <v>63</v>
      </c>
    </row>
    <row r="65" spans="1:1">
      <c r="A65" s="36" t="s">
        <v>64</v>
      </c>
    </row>
    <row r="66" spans="1:1">
      <c r="A66" s="38"/>
    </row>
    <row r="67" spans="1:1" ht="15.75">
      <c r="A67" s="39" t="s">
        <v>65</v>
      </c>
    </row>
  </sheetData>
  <mergeCells count="48"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2:C22"/>
    <mergeCell ref="A4:E4"/>
    <mergeCell ref="A5:E5"/>
    <mergeCell ref="B8:C8"/>
    <mergeCell ref="B9:C9"/>
    <mergeCell ref="B10:C10"/>
    <mergeCell ref="B11:C11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sakos</dc:creator>
  <cp:lastModifiedBy>sakos</cp:lastModifiedBy>
  <cp:lastPrinted>2022-02-17T14:28:04Z</cp:lastPrinted>
  <dcterms:created xsi:type="dcterms:W3CDTF">2022-02-17T14:15:04Z</dcterms:created>
  <dcterms:modified xsi:type="dcterms:W3CDTF">2022-02-17T14:28:59Z</dcterms:modified>
</cp:coreProperties>
</file>