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2935" windowHeight="9735"/>
  </bookViews>
  <sheets>
    <sheet name="PRIHODI 2021" sheetId="1" r:id="rId1"/>
  </sheets>
  <calcPr calcId="124519"/>
</workbook>
</file>

<file path=xl/calcChain.xml><?xml version="1.0" encoding="utf-8"?>
<calcChain xmlns="http://schemas.openxmlformats.org/spreadsheetml/2006/main">
  <c r="B3" i="1"/>
  <c r="G4"/>
  <c r="G5"/>
  <c r="G8"/>
  <c r="G9"/>
  <c r="G11"/>
  <c r="G15"/>
  <c r="G16"/>
  <c r="G17"/>
  <c r="G19"/>
  <c r="G20"/>
  <c r="G22"/>
  <c r="G25"/>
  <c r="G30"/>
  <c r="G31"/>
  <c r="G34"/>
  <c r="G43"/>
  <c r="G46"/>
  <c r="G49"/>
  <c r="G50"/>
  <c r="G51"/>
  <c r="F4"/>
  <c r="F5"/>
  <c r="F6"/>
  <c r="F7"/>
  <c r="F8"/>
  <c r="F9"/>
  <c r="F11"/>
  <c r="F12"/>
  <c r="F13"/>
  <c r="F14"/>
  <c r="F15"/>
  <c r="F16"/>
  <c r="F17"/>
  <c r="F18"/>
  <c r="F19"/>
  <c r="F20"/>
  <c r="F21"/>
  <c r="F22"/>
  <c r="F23"/>
  <c r="F24"/>
  <c r="F25"/>
  <c r="F28"/>
  <c r="F29"/>
  <c r="F30"/>
  <c r="F31"/>
  <c r="F32"/>
  <c r="F33"/>
  <c r="F34"/>
  <c r="F35"/>
  <c r="F36"/>
  <c r="F43"/>
  <c r="F46"/>
  <c r="F49"/>
  <c r="F50"/>
  <c r="E42"/>
  <c r="E41" s="1"/>
  <c r="E45"/>
  <c r="F45" s="1"/>
  <c r="E48"/>
  <c r="D32"/>
  <c r="G32" s="1"/>
  <c r="D33"/>
  <c r="G33" s="1"/>
  <c r="D28"/>
  <c r="G28" s="1"/>
  <c r="D29"/>
  <c r="G29" s="1"/>
  <c r="D23"/>
  <c r="G23" s="1"/>
  <c r="D24"/>
  <c r="G24" s="1"/>
  <c r="D21"/>
  <c r="D18" s="1"/>
  <c r="G18" s="1"/>
  <c r="D14"/>
  <c r="D7" s="1"/>
  <c r="D48"/>
  <c r="D47" s="1"/>
  <c r="D45"/>
  <c r="D44" s="1"/>
  <c r="D42"/>
  <c r="D41" s="1"/>
  <c r="D40" s="1"/>
  <c r="C48"/>
  <c r="C47" s="1"/>
  <c r="C45"/>
  <c r="C44" s="1"/>
  <c r="C46"/>
  <c r="C41"/>
  <c r="C42"/>
  <c r="C40" l="1"/>
  <c r="C3" s="1"/>
  <c r="G48"/>
  <c r="F41"/>
  <c r="G41"/>
  <c r="D6"/>
  <c r="G6" s="1"/>
  <c r="G7"/>
  <c r="F42"/>
  <c r="G45"/>
  <c r="G14"/>
  <c r="E44"/>
  <c r="G42"/>
  <c r="F48"/>
  <c r="E47"/>
  <c r="G21"/>
  <c r="D3"/>
  <c r="G47" l="1"/>
  <c r="F47"/>
  <c r="G44"/>
  <c r="F44"/>
  <c r="E40"/>
  <c r="G40" l="1"/>
  <c r="F40"/>
  <c r="E3"/>
  <c r="G3" l="1"/>
  <c r="F3"/>
</calcChain>
</file>

<file path=xl/sharedStrings.xml><?xml version="1.0" encoding="utf-8"?>
<sst xmlns="http://schemas.openxmlformats.org/spreadsheetml/2006/main" count="60" uniqueCount="54">
  <si>
    <t>Oznaka</t>
  </si>
  <si>
    <t>Razdjel: 4 UPRAVNI ODJEL ZA ZDRAVSTVO</t>
  </si>
  <si>
    <t>Glava: 4-2 ŽUPANIJSKE USTANOVE ZDRAVSTVA</t>
  </si>
  <si>
    <t>43513 THALASSOTHERAPIA - SPECIJALNA BOLNICA ZA MEDICINSKU REHABILITACIJU BOLESTI SRCA, PLUĆA I REUMATIZMA</t>
  </si>
  <si>
    <t>Izvor: 321 Vlastiti prihodi - proračunski korisnici</t>
  </si>
  <si>
    <t>641 Prihodi od financijske imovine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</si>
  <si>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</si>
  <si>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</si>
  <si>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</si>
  <si>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643 Prihodi od kamata na dane zajmove</t>
  </si>
  <si>
    <t>6432 Prihodi od kamata na dane zajmove neprofitnim organizacijama, građanima i kućanstvima</t>
  </si>
  <si>
    <t>661 Prihodi od prodaje proizvoda i robe te pruženih usluga</t>
  </si>
  <si>
    <t>6615 Prihodi od pruženih usluga</t>
  </si>
  <si>
    <t>683 Ostali prihodi</t>
  </si>
  <si>
    <t>6831 Ostali prihodi</t>
  </si>
  <si>
    <t>Izvor: 431 Prihodi za posebne namjene - proračunski korisnici</t>
  </si>
  <si>
    <t>652 Prihodi po posebnim propisima</t>
  </si>
  <si>
    <t>6526 Ostali nespomenuti prihodi</t>
  </si>
  <si>
    <t>673 Prihodi od HZZO-a na temelju ugovornih obveza</t>
  </si>
  <si>
    <t>6731 Prihodi od HZZO-a na temelju ugovornih obveza</t>
  </si>
  <si>
    <t>Izvor: 521 Pomoći - proračunski korisnici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</si>
  <si>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</si>
  <si>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</si>
  <si>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</si>
  <si>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</si>
  <si>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Izvor: 621 Donacije - proračunski korisnici</t>
  </si>
  <si>
    <t>663 Donacije od pravnih i fizičkih osoba izvan općeg proračuna i povrat donacija po protestiranim jamstvima</t>
  </si>
  <si>
    <t>6631 Tekuće donacije</t>
  </si>
  <si>
    <t>6632 Kapitalne donacije</t>
  </si>
  <si>
    <t>Izvor: 731 Prihodi od prodaje ili zamjene nefin. imov. i naknade štete s naslova osiguranja - prorač. korisnici</t>
  </si>
  <si>
    <t>721 Prihodi od prodaje građevinskih objekata</t>
  </si>
  <si>
    <t>7211 Stambeni objekti</t>
  </si>
  <si>
    <t>Izvor: 831 Namjenski primici-proračunski korisnici</t>
  </si>
  <si>
    <t>844 Primljeni krediti i zajmovi od kreditnih i ostalih financijskih institucija izvan javnog sektora</t>
  </si>
  <si>
    <t>8443 Primljeni krediti od tuzemnih kreditnih institucija izvan javnog sektora</t>
  </si>
  <si>
    <t>SVEUKUPNO VANPRORAČUNSKI I PRORAČUNSKI PRIHODI</t>
  </si>
  <si>
    <t>SVEUKUPNO PRORAČUNSKI PRIHODI</t>
  </si>
  <si>
    <t>Izvor: 111 Porezni i ostali prihodi</t>
  </si>
  <si>
    <t>671  Prihodi iz nadležnog proračuna za financiranje redovne djelatnosti proračunskih korisnika</t>
  </si>
  <si>
    <t>6711 Prihodi za financiranje rashoda proračuna</t>
  </si>
  <si>
    <t>Izvor: 181 Prenesena sredstva - opći prihodi i primici</t>
  </si>
  <si>
    <t>Izvor: 445 Prihodi za decentralizirane funkcije - zdravstvene ustanove</t>
  </si>
  <si>
    <t>6712 Prihodi za financiranje rashoda za nabavu nefinancijske imovine</t>
  </si>
  <si>
    <t>Ostvarenje preth. 2020. god. (1)</t>
  </si>
  <si>
    <t>6714 Prihodi za financiranje izdataka za financijsku imovinu i otplatu zajmova</t>
  </si>
  <si>
    <t>VANPRORAČUNSKI I PRORAČUNSKI PRIHODI - OSTVARENJE 2020. GOD / 1-12 2021. GOD PLAN - OSTVARENJE</t>
  </si>
  <si>
    <t>Izvorni plan 2021. god. - REBALANS 1 (2)</t>
  </si>
  <si>
    <t>Tekući plan 2021. god. - REBALAN 2 s preraspodjelom sredstava  (3)</t>
  </si>
  <si>
    <t>Ostvarenje 2021. god. (4)</t>
  </si>
  <si>
    <t>Indeks 4./1. (5)</t>
  </si>
  <si>
    <t>Indeks 4./3. (6)</t>
  </si>
  <si>
    <t>PREDSJEDNIK UPRAVNOG VIJEĆA</t>
  </si>
  <si>
    <t>Ivan Vidaković, mag.iur.</t>
  </si>
  <si>
    <t>___________________________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</si>
</sst>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.5"/>
      <color rgb="FF000000"/>
      <name val="Microsoft Sans Serif"/>
      <family val="2"/>
    </font>
    <font>
      <b/>
      <sz val="9"/>
      <color rgb="FF000000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.5"/>
      <color theme="1"/>
      <name val="Microsoft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Microsoft Sans Serif"/>
      <family val="2"/>
    </font>
    <font>
      <b/>
      <sz val="12"/>
      <color theme="0"/>
      <name val="Arial"/>
      <family val="2"/>
    </font>
    <font>
      <b/>
      <sz val="11"/>
      <color rgb="FF000000"/>
      <name val="Verdana"/>
      <family val="2"/>
    </font>
    <font>
      <b/>
      <sz val="14"/>
      <color rgb="FF000000"/>
      <name val="Verdana"/>
      <family val="2"/>
    </font>
    <font>
      <b/>
      <sz val="12"/>
      <color theme="0" tint="-4.9989318521683403E-2"/>
      <name val="Arial"/>
      <family val="2"/>
    </font>
    <font>
      <b/>
      <sz val="12"/>
      <color rgb="FFFFFFFF"/>
      <name val="Arial"/>
      <family val="2"/>
    </font>
    <font>
      <b/>
      <sz val="14"/>
      <color theme="0"/>
      <name val="Arial"/>
      <family val="2"/>
    </font>
    <font>
      <sz val="14"/>
      <color theme="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18" fillId="0" borderId="0" xfId="0" applyFont="1" applyAlignment="1">
      <alignment horizontal="left" inden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right" wrapText="1" indent="1"/>
    </xf>
    <xf numFmtId="4" fontId="20" fillId="35" borderId="11" xfId="0" applyNumberFormat="1" applyFont="1" applyFill="1" applyBorder="1" applyAlignment="1">
      <alignment horizontal="right" wrapText="1" indent="1"/>
    </xf>
    <xf numFmtId="4" fontId="18" fillId="0" borderId="0" xfId="0" applyNumberFormat="1" applyFont="1" applyAlignment="1">
      <alignment horizontal="left" indent="1"/>
    </xf>
    <xf numFmtId="4" fontId="19" fillId="33" borderId="13" xfId="0" applyNumberFormat="1" applyFont="1" applyFill="1" applyBorder="1" applyAlignment="1">
      <alignment horizontal="right" wrapText="1" indent="1"/>
    </xf>
    <xf numFmtId="0" fontId="19" fillId="33" borderId="13" xfId="0" applyFont="1" applyFill="1" applyBorder="1" applyAlignment="1">
      <alignment horizontal="left" wrapText="1" indent="1"/>
    </xf>
    <xf numFmtId="4" fontId="24" fillId="0" borderId="12" xfId="0" applyNumberFormat="1" applyFont="1" applyBorder="1" applyAlignment="1">
      <alignment horizontal="right" indent="1"/>
    </xf>
    <xf numFmtId="4" fontId="25" fillId="0" borderId="12" xfId="0" applyNumberFormat="1" applyFont="1" applyBorder="1" applyAlignment="1">
      <alignment horizontal="right" indent="1"/>
    </xf>
    <xf numFmtId="4" fontId="23" fillId="0" borderId="12" xfId="0" applyNumberFormat="1" applyFont="1" applyBorder="1" applyAlignment="1">
      <alignment horizontal="right" indent="1"/>
    </xf>
    <xf numFmtId="4" fontId="20" fillId="0" borderId="11" xfId="0" applyNumberFormat="1" applyFont="1" applyFill="1" applyBorder="1" applyAlignment="1">
      <alignment horizontal="right" wrapText="1" indent="1"/>
    </xf>
    <xf numFmtId="2" fontId="26" fillId="0" borderId="11" xfId="0" applyNumberFormat="1" applyFont="1" applyFill="1" applyBorder="1" applyAlignment="1">
      <alignment horizontal="right" wrapText="1" indent="1"/>
    </xf>
    <xf numFmtId="2" fontId="27" fillId="0" borderId="11" xfId="0" applyNumberFormat="1" applyFont="1" applyFill="1" applyBorder="1" applyAlignment="1">
      <alignment horizontal="right" wrapText="1" indent="1"/>
    </xf>
    <xf numFmtId="2" fontId="28" fillId="0" borderId="11" xfId="0" applyNumberFormat="1" applyFont="1" applyFill="1" applyBorder="1" applyAlignment="1">
      <alignment horizontal="right" wrapText="1" indent="1"/>
    </xf>
    <xf numFmtId="2" fontId="26" fillId="35" borderId="11" xfId="0" applyNumberFormat="1" applyFont="1" applyFill="1" applyBorder="1" applyAlignment="1">
      <alignment horizontal="right" wrapText="1" indent="1"/>
    </xf>
    <xf numFmtId="43" fontId="27" fillId="0" borderId="11" xfId="42" applyFont="1" applyFill="1" applyBorder="1" applyAlignment="1">
      <alignment horizontal="right" wrapText="1" indent="1"/>
    </xf>
    <xf numFmtId="43" fontId="28" fillId="0" borderId="11" xfId="42" applyFont="1" applyFill="1" applyBorder="1" applyAlignment="1">
      <alignment horizontal="right" wrapText="1" indent="1"/>
    </xf>
    <xf numFmtId="43" fontId="26" fillId="0" borderId="11" xfId="42" applyFont="1" applyFill="1" applyBorder="1" applyAlignment="1">
      <alignment horizontal="right" wrapText="1" indent="1"/>
    </xf>
    <xf numFmtId="4" fontId="26" fillId="35" borderId="12" xfId="0" applyNumberFormat="1" applyFont="1" applyFill="1" applyBorder="1" applyAlignment="1">
      <alignment horizontal="right" indent="1"/>
    </xf>
    <xf numFmtId="0" fontId="20" fillId="33" borderId="19" xfId="0" applyFont="1" applyFill="1" applyBorder="1" applyAlignment="1">
      <alignment horizontal="left" wrapText="1" indent="1"/>
    </xf>
    <xf numFmtId="2" fontId="26" fillId="0" borderId="20" xfId="0" applyNumberFormat="1" applyFont="1" applyFill="1" applyBorder="1" applyAlignment="1">
      <alignment horizontal="right" wrapText="1" indent="1"/>
    </xf>
    <xf numFmtId="0" fontId="20" fillId="35" borderId="19" xfId="0" applyFont="1" applyFill="1" applyBorder="1" applyAlignment="1">
      <alignment horizontal="left" wrapText="1" indent="1"/>
    </xf>
    <xf numFmtId="2" fontId="26" fillId="35" borderId="20" xfId="0" applyNumberFormat="1" applyFont="1" applyFill="1" applyBorder="1" applyAlignment="1">
      <alignment horizontal="right" wrapText="1" indent="1"/>
    </xf>
    <xf numFmtId="0" fontId="20" fillId="33" borderId="19" xfId="0" applyFont="1" applyFill="1" applyBorder="1" applyAlignment="1">
      <alignment horizontal="left" wrapText="1" indent="3"/>
    </xf>
    <xf numFmtId="0" fontId="21" fillId="33" borderId="19" xfId="0" applyFont="1" applyFill="1" applyBorder="1" applyAlignment="1">
      <alignment horizontal="left" wrapText="1" indent="5"/>
    </xf>
    <xf numFmtId="2" fontId="28" fillId="0" borderId="20" xfId="0" applyNumberFormat="1" applyFont="1" applyFill="1" applyBorder="1" applyAlignment="1">
      <alignment horizontal="right" wrapText="1" indent="1"/>
    </xf>
    <xf numFmtId="0" fontId="19" fillId="33" borderId="19" xfId="0" applyFont="1" applyFill="1" applyBorder="1" applyAlignment="1">
      <alignment horizontal="left" wrapText="1" indent="5"/>
    </xf>
    <xf numFmtId="2" fontId="27" fillId="0" borderId="20" xfId="0" applyNumberFormat="1" applyFont="1" applyFill="1" applyBorder="1" applyAlignment="1">
      <alignment horizontal="right" wrapText="1" indent="1"/>
    </xf>
    <xf numFmtId="0" fontId="19" fillId="33" borderId="21" xfId="0" applyFont="1" applyFill="1" applyBorder="1" applyAlignment="1">
      <alignment horizontal="left" wrapText="1" indent="5"/>
    </xf>
    <xf numFmtId="0" fontId="26" fillId="35" borderId="22" xfId="0" applyFont="1" applyFill="1" applyBorder="1" applyAlignment="1">
      <alignment horizontal="left" indent="1"/>
    </xf>
    <xf numFmtId="0" fontId="24" fillId="0" borderId="22" xfId="0" applyFont="1" applyBorder="1" applyAlignment="1">
      <alignment horizontal="left" wrapText="1" indent="1"/>
    </xf>
    <xf numFmtId="0" fontId="25" fillId="0" borderId="22" xfId="0" applyFont="1" applyBorder="1" applyAlignment="1">
      <alignment horizontal="left" wrapText="1" indent="1"/>
    </xf>
    <xf numFmtId="0" fontId="23" fillId="0" borderId="22" xfId="0" applyFont="1" applyBorder="1" applyAlignment="1">
      <alignment horizontal="left" wrapText="1" indent="1"/>
    </xf>
    <xf numFmtId="0" fontId="23" fillId="0" borderId="23" xfId="0" applyFont="1" applyBorder="1" applyAlignment="1">
      <alignment horizontal="left" wrapText="1" indent="1"/>
    </xf>
    <xf numFmtId="4" fontId="23" fillId="0" borderId="24" xfId="0" applyNumberFormat="1" applyFont="1" applyBorder="1" applyAlignment="1">
      <alignment horizontal="right" indent="1"/>
    </xf>
    <xf numFmtId="2" fontId="27" fillId="0" borderId="25" xfId="0" applyNumberFormat="1" applyFont="1" applyFill="1" applyBorder="1" applyAlignment="1">
      <alignment horizontal="right" wrapText="1" indent="1"/>
    </xf>
    <xf numFmtId="2" fontId="27" fillId="0" borderId="26" xfId="0" applyNumberFormat="1" applyFont="1" applyFill="1" applyBorder="1" applyAlignment="1">
      <alignment horizontal="right" wrapText="1" indent="1"/>
    </xf>
    <xf numFmtId="0" fontId="30" fillId="0" borderId="10" xfId="0" applyFont="1" applyBorder="1" applyAlignment="1">
      <alignment horizontal="center" vertical="center" wrapText="1" indent="1"/>
    </xf>
    <xf numFmtId="0" fontId="31" fillId="0" borderId="17" xfId="0" applyFont="1" applyBorder="1" applyAlignment="1">
      <alignment horizontal="center" vertical="center" wrapText="1" inden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 indent="1"/>
    </xf>
    <xf numFmtId="0" fontId="22" fillId="0" borderId="18" xfId="0" applyFont="1" applyBorder="1" applyAlignment="1">
      <alignment horizontal="center" vertical="center" wrapText="1" indent="1"/>
    </xf>
    <xf numFmtId="0" fontId="23" fillId="0" borderId="0" xfId="0" applyFont="1" applyAlignment="1">
      <alignment horizontal="left" indent="1"/>
    </xf>
    <xf numFmtId="0" fontId="32" fillId="34" borderId="19" xfId="0" applyFont="1" applyFill="1" applyBorder="1" applyAlignment="1">
      <alignment horizontal="left" wrapText="1" indent="1"/>
    </xf>
    <xf numFmtId="4" fontId="33" fillId="34" borderId="11" xfId="0" applyNumberFormat="1" applyFont="1" applyFill="1" applyBorder="1" applyAlignment="1">
      <alignment horizontal="right" wrapText="1" indent="1"/>
    </xf>
    <xf numFmtId="2" fontId="29" fillId="34" borderId="11" xfId="0" applyNumberFormat="1" applyFont="1" applyFill="1" applyBorder="1" applyAlignment="1">
      <alignment horizontal="right" wrapText="1" indent="1"/>
    </xf>
    <xf numFmtId="2" fontId="29" fillId="34" borderId="20" xfId="0" applyNumberFormat="1" applyFont="1" applyFill="1" applyBorder="1" applyAlignment="1">
      <alignment horizontal="right" wrapText="1" indent="1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4" fillId="34" borderId="14" xfId="0" applyFont="1" applyFill="1" applyBorder="1" applyAlignment="1">
      <alignment horizontal="left" indent="1"/>
    </xf>
    <xf numFmtId="0" fontId="34" fillId="34" borderId="15" xfId="0" applyFont="1" applyFill="1" applyBorder="1" applyAlignment="1">
      <alignment horizontal="left" indent="1"/>
    </xf>
    <xf numFmtId="0" fontId="35" fillId="34" borderId="15" xfId="0" applyFont="1" applyFill="1" applyBorder="1" applyAlignment="1">
      <alignment horizontal="left" indent="1"/>
    </xf>
    <xf numFmtId="0" fontId="35" fillId="34" borderId="16" xfId="0" applyFont="1" applyFill="1" applyBorder="1" applyAlignment="1">
      <alignment horizontal="left" inden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" xfId="42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activeCell="J8" sqref="J8"/>
    </sheetView>
  </sheetViews>
  <sheetFormatPr defaultRowHeight="11.25"/>
  <cols>
    <col min="1" max="1" width="54.42578125" style="1" customWidth="1"/>
    <col min="2" max="3" width="17.28515625" style="1" bestFit="1" customWidth="1"/>
    <col min="4" max="4" width="20.5703125" style="1" bestFit="1" customWidth="1"/>
    <col min="5" max="5" width="17.28515625" style="1" customWidth="1"/>
    <col min="6" max="6" width="10.85546875" style="1" bestFit="1" customWidth="1"/>
    <col min="7" max="7" width="10.85546875" style="1" customWidth="1"/>
    <col min="8" max="16384" width="9.140625" style="1"/>
  </cols>
  <sheetData>
    <row r="1" spans="1:7" ht="30" customHeight="1" thickBot="1">
      <c r="A1" s="56" t="s">
        <v>45</v>
      </c>
      <c r="B1" s="57"/>
      <c r="C1" s="57"/>
      <c r="D1" s="57"/>
      <c r="E1" s="58"/>
      <c r="F1" s="58"/>
      <c r="G1" s="59"/>
    </row>
    <row r="2" spans="1:7" ht="78" customHeight="1" thickBot="1">
      <c r="A2" s="45" t="s">
        <v>0</v>
      </c>
      <c r="B2" s="46" t="s">
        <v>43</v>
      </c>
      <c r="C2" s="47" t="s">
        <v>46</v>
      </c>
      <c r="D2" s="47" t="s">
        <v>47</v>
      </c>
      <c r="E2" s="44" t="s">
        <v>48</v>
      </c>
      <c r="F2" s="47" t="s">
        <v>49</v>
      </c>
      <c r="G2" s="48" t="s">
        <v>50</v>
      </c>
    </row>
    <row r="3" spans="1:7" ht="39.950000000000003" customHeight="1">
      <c r="A3" s="50" t="s">
        <v>35</v>
      </c>
      <c r="B3" s="51">
        <f>B6+B40</f>
        <v>63307452.180000007</v>
      </c>
      <c r="C3" s="51">
        <f t="shared" ref="C3:E3" si="0">C6+C40</f>
        <v>72302918.729999989</v>
      </c>
      <c r="D3" s="51">
        <f t="shared" si="0"/>
        <v>73189419.729999989</v>
      </c>
      <c r="E3" s="51">
        <f t="shared" si="0"/>
        <v>70764271.090000004</v>
      </c>
      <c r="F3" s="52">
        <f>E3/B3*100</f>
        <v>111.77873797352997</v>
      </c>
      <c r="G3" s="53">
        <f>E3/D3*100</f>
        <v>96.686476475771371</v>
      </c>
    </row>
    <row r="4" spans="1:7" ht="25.5" customHeight="1">
      <c r="A4" s="26" t="s">
        <v>1</v>
      </c>
      <c r="B4" s="3">
        <v>61177453.090000004</v>
      </c>
      <c r="C4" s="3">
        <v>66566268.729999997</v>
      </c>
      <c r="D4" s="3">
        <v>66566268.729999997</v>
      </c>
      <c r="E4" s="3">
        <v>64999621.090000004</v>
      </c>
      <c r="F4" s="18">
        <f t="shared" ref="F4:F50" si="1">E4/B4*100</f>
        <v>106.24767427695477</v>
      </c>
      <c r="G4" s="27">
        <f t="shared" ref="G4:G51" si="2">E4/D4*100</f>
        <v>97.646484218073752</v>
      </c>
    </row>
    <row r="5" spans="1:7" ht="25.5" customHeight="1">
      <c r="A5" s="26" t="s">
        <v>2</v>
      </c>
      <c r="B5" s="3">
        <v>61177453.090000004</v>
      </c>
      <c r="C5" s="3">
        <v>66566268.729999997</v>
      </c>
      <c r="D5" s="3">
        <v>66566268.729999997</v>
      </c>
      <c r="E5" s="3">
        <v>64999621.090000004</v>
      </c>
      <c r="F5" s="18">
        <f t="shared" si="1"/>
        <v>106.24767427695477</v>
      </c>
      <c r="G5" s="27">
        <f t="shared" si="2"/>
        <v>97.646484218073752</v>
      </c>
    </row>
    <row r="6" spans="1:7" ht="38.25">
      <c r="A6" s="28" t="s">
        <v>3</v>
      </c>
      <c r="B6" s="10">
        <v>61177453.090000004</v>
      </c>
      <c r="C6" s="10">
        <v>66566268.729999997</v>
      </c>
      <c r="D6" s="10">
        <f>D7+D18+D23+D28+D32</f>
        <v>67424769.729999989</v>
      </c>
      <c r="E6" s="10">
        <v>64999621.090000004</v>
      </c>
      <c r="F6" s="21">
        <f t="shared" si="1"/>
        <v>106.24767427695477</v>
      </c>
      <c r="G6" s="29">
        <f t="shared" si="2"/>
        <v>96.403178461400159</v>
      </c>
    </row>
    <row r="7" spans="1:7" ht="25.5" customHeight="1">
      <c r="A7" s="30" t="s">
        <v>4</v>
      </c>
      <c r="B7" s="3">
        <v>7144523.2400000002</v>
      </c>
      <c r="C7" s="3">
        <v>9220918.7300000004</v>
      </c>
      <c r="D7" s="17">
        <f>D8+D14+D16</f>
        <v>9406000</v>
      </c>
      <c r="E7" s="3">
        <v>9371046</v>
      </c>
      <c r="F7" s="18">
        <f t="shared" si="1"/>
        <v>131.16404951326044</v>
      </c>
      <c r="G7" s="27">
        <f t="shared" si="2"/>
        <v>99.62838613650861</v>
      </c>
    </row>
    <row r="8" spans="1:7" ht="25.5" customHeight="1">
      <c r="A8" s="31" t="s">
        <v>5</v>
      </c>
      <c r="B8" s="7">
        <v>4996.7700000000004</v>
      </c>
      <c r="C8" s="7">
        <v>6000</v>
      </c>
      <c r="D8" s="7">
        <v>6000</v>
      </c>
      <c r="E8" s="7">
        <v>2369.92</v>
      </c>
      <c r="F8" s="20">
        <f t="shared" si="1"/>
        <v>47.429039159296906</v>
      </c>
      <c r="G8" s="32">
        <f t="shared" si="2"/>
        <v>39.498666666666665</v>
      </c>
    </row>
    <row r="9" spans="1:7" ht="25.5" customHeight="1">
      <c r="A9" s="33" t="s">
        <v>6</v>
      </c>
      <c r="B9" s="5">
        <v>2626.3</v>
      </c>
      <c r="C9" s="5">
        <v>5000</v>
      </c>
      <c r="D9" s="5">
        <v>5000</v>
      </c>
      <c r="E9" s="5">
        <v>2097.34</v>
      </c>
      <c r="F9" s="19">
        <f t="shared" si="1"/>
        <v>79.859117389483302</v>
      </c>
      <c r="G9" s="34">
        <f t="shared" si="2"/>
        <v>41.946800000000003</v>
      </c>
    </row>
    <row r="10" spans="1:7" ht="12.75">
      <c r="A10" s="33" t="s">
        <v>7</v>
      </c>
      <c r="B10" s="4"/>
      <c r="C10" s="4"/>
      <c r="D10" s="4"/>
      <c r="E10" s="6">
        <v>46.16</v>
      </c>
      <c r="F10" s="19"/>
      <c r="G10" s="34"/>
    </row>
    <row r="11" spans="1:7" ht="25.5">
      <c r="A11" s="33" t="s">
        <v>8</v>
      </c>
      <c r="B11" s="5">
        <v>2370.4699999999998</v>
      </c>
      <c r="C11" s="5">
        <v>1000</v>
      </c>
      <c r="D11" s="5">
        <v>1000</v>
      </c>
      <c r="E11" s="6">
        <v>226.42</v>
      </c>
      <c r="F11" s="19">
        <f t="shared" si="1"/>
        <v>9.5516922804338371</v>
      </c>
      <c r="G11" s="34">
        <f t="shared" si="2"/>
        <v>22.641999999999999</v>
      </c>
    </row>
    <row r="12" spans="1:7" ht="25.5" customHeight="1">
      <c r="A12" s="31" t="s">
        <v>9</v>
      </c>
      <c r="B12" s="9">
        <v>358.47</v>
      </c>
      <c r="C12" s="8"/>
      <c r="D12" s="8"/>
      <c r="E12" s="9">
        <v>323.05</v>
      </c>
      <c r="F12" s="20">
        <f t="shared" si="1"/>
        <v>90.119117359890637</v>
      </c>
      <c r="G12" s="27"/>
    </row>
    <row r="13" spans="1:7" ht="25.5">
      <c r="A13" s="33" t="s">
        <v>10</v>
      </c>
      <c r="B13" s="6">
        <v>358.47</v>
      </c>
      <c r="C13" s="4"/>
      <c r="D13" s="4"/>
      <c r="E13" s="6">
        <v>323.05</v>
      </c>
      <c r="F13" s="19">
        <f t="shared" si="1"/>
        <v>90.119117359890637</v>
      </c>
      <c r="G13" s="34"/>
    </row>
    <row r="14" spans="1:7" ht="25.5" customHeight="1">
      <c r="A14" s="31" t="s">
        <v>11</v>
      </c>
      <c r="B14" s="7">
        <v>6961348.0800000001</v>
      </c>
      <c r="C14" s="7">
        <v>9014918.7300000004</v>
      </c>
      <c r="D14" s="7">
        <f>D15</f>
        <v>9200000</v>
      </c>
      <c r="E14" s="7">
        <v>9004694.8200000003</v>
      </c>
      <c r="F14" s="20">
        <f t="shared" si="1"/>
        <v>129.35274484938554</v>
      </c>
      <c r="G14" s="32">
        <f t="shared" si="2"/>
        <v>97.877117608695656</v>
      </c>
    </row>
    <row r="15" spans="1:7" ht="12.75">
      <c r="A15" s="33" t="s">
        <v>12</v>
      </c>
      <c r="B15" s="5">
        <v>6961348.0800000001</v>
      </c>
      <c r="C15" s="5">
        <v>9014918.7300000004</v>
      </c>
      <c r="D15" s="5">
        <v>9200000</v>
      </c>
      <c r="E15" s="5">
        <v>9004694.8200000003</v>
      </c>
      <c r="F15" s="19">
        <f t="shared" si="1"/>
        <v>129.35274484938554</v>
      </c>
      <c r="G15" s="34">
        <f t="shared" si="2"/>
        <v>97.877117608695656</v>
      </c>
    </row>
    <row r="16" spans="1:7" ht="25.5" customHeight="1">
      <c r="A16" s="31" t="s">
        <v>13</v>
      </c>
      <c r="B16" s="7">
        <v>177819.92</v>
      </c>
      <c r="C16" s="7">
        <v>200000</v>
      </c>
      <c r="D16" s="7">
        <v>200000</v>
      </c>
      <c r="E16" s="7">
        <v>363658.21</v>
      </c>
      <c r="F16" s="20">
        <f t="shared" si="1"/>
        <v>204.50926420392045</v>
      </c>
      <c r="G16" s="32">
        <f t="shared" si="2"/>
        <v>181.829105</v>
      </c>
    </row>
    <row r="17" spans="1:7" ht="12.75">
      <c r="A17" s="33" t="s">
        <v>14</v>
      </c>
      <c r="B17" s="5">
        <v>177819.92</v>
      </c>
      <c r="C17" s="5">
        <v>200000</v>
      </c>
      <c r="D17" s="5">
        <v>200000</v>
      </c>
      <c r="E17" s="5">
        <v>363658.21</v>
      </c>
      <c r="F17" s="19">
        <f t="shared" si="1"/>
        <v>204.50926420392045</v>
      </c>
      <c r="G17" s="34">
        <f t="shared" si="2"/>
        <v>181.829105</v>
      </c>
    </row>
    <row r="18" spans="1:7" ht="25.5" customHeight="1">
      <c r="A18" s="30" t="s">
        <v>15</v>
      </c>
      <c r="B18" s="3">
        <v>47990974.859999999</v>
      </c>
      <c r="C18" s="3">
        <v>56045350</v>
      </c>
      <c r="D18" s="17">
        <f>D19+D21</f>
        <v>56018769.729999997</v>
      </c>
      <c r="E18" s="3">
        <v>54047160.729999997</v>
      </c>
      <c r="F18" s="18">
        <f t="shared" si="1"/>
        <v>112.61942664775448</v>
      </c>
      <c r="G18" s="27">
        <f t="shared" si="2"/>
        <v>96.480449303862287</v>
      </c>
    </row>
    <row r="19" spans="1:7" ht="25.5" customHeight="1">
      <c r="A19" s="31" t="s">
        <v>16</v>
      </c>
      <c r="B19" s="7">
        <v>8745230.1999999993</v>
      </c>
      <c r="C19" s="7">
        <v>9400000</v>
      </c>
      <c r="D19" s="7">
        <v>9400000</v>
      </c>
      <c r="E19" s="7">
        <v>9573295.7300000004</v>
      </c>
      <c r="F19" s="20">
        <f t="shared" si="1"/>
        <v>109.46876767177611</v>
      </c>
      <c r="G19" s="32">
        <f t="shared" si="2"/>
        <v>101.84357159574469</v>
      </c>
    </row>
    <row r="20" spans="1:7" ht="12.75">
      <c r="A20" s="33" t="s">
        <v>17</v>
      </c>
      <c r="B20" s="5">
        <v>8745230.1999999993</v>
      </c>
      <c r="C20" s="5">
        <v>9400000</v>
      </c>
      <c r="D20" s="5">
        <v>9400000</v>
      </c>
      <c r="E20" s="5">
        <v>9573295.7300000004</v>
      </c>
      <c r="F20" s="19">
        <f t="shared" si="1"/>
        <v>109.46876767177611</v>
      </c>
      <c r="G20" s="34">
        <f t="shared" si="2"/>
        <v>101.84357159574469</v>
      </c>
    </row>
    <row r="21" spans="1:7" ht="25.5" customHeight="1">
      <c r="A21" s="31" t="s">
        <v>18</v>
      </c>
      <c r="B21" s="7">
        <v>39245744.659999996</v>
      </c>
      <c r="C21" s="7">
        <v>46645350</v>
      </c>
      <c r="D21" s="7">
        <f>D22</f>
        <v>46618769.729999997</v>
      </c>
      <c r="E21" s="7">
        <v>44473865</v>
      </c>
      <c r="F21" s="20">
        <f t="shared" si="1"/>
        <v>113.32149608904886</v>
      </c>
      <c r="G21" s="32">
        <f t="shared" si="2"/>
        <v>95.399053337480694</v>
      </c>
    </row>
    <row r="22" spans="1:7" ht="12.75">
      <c r="A22" s="33" t="s">
        <v>19</v>
      </c>
      <c r="B22" s="5">
        <v>39245744.659999996</v>
      </c>
      <c r="C22" s="5">
        <v>46645350</v>
      </c>
      <c r="D22" s="5">
        <v>46618769.729999997</v>
      </c>
      <c r="E22" s="5">
        <v>44473865</v>
      </c>
      <c r="F22" s="19">
        <f t="shared" si="1"/>
        <v>113.32149608904886</v>
      </c>
      <c r="G22" s="34">
        <f t="shared" si="2"/>
        <v>95.399053337480694</v>
      </c>
    </row>
    <row r="23" spans="1:7" ht="25.5" customHeight="1">
      <c r="A23" s="30" t="s">
        <v>20</v>
      </c>
      <c r="B23" s="3">
        <v>176375.15</v>
      </c>
      <c r="C23" s="3">
        <v>100000</v>
      </c>
      <c r="D23" s="17">
        <f>D24+D26</f>
        <v>600000</v>
      </c>
      <c r="E23" s="3">
        <v>564229.76</v>
      </c>
      <c r="F23" s="18">
        <f t="shared" si="1"/>
        <v>319.9032063190308</v>
      </c>
      <c r="G23" s="27">
        <f t="shared" si="2"/>
        <v>94.038293333333328</v>
      </c>
    </row>
    <row r="24" spans="1:7" ht="25.5" customHeight="1">
      <c r="A24" s="31" t="s">
        <v>21</v>
      </c>
      <c r="B24" s="7">
        <v>176375.15</v>
      </c>
      <c r="C24" s="7">
        <v>100000</v>
      </c>
      <c r="D24" s="7">
        <f>D25</f>
        <v>600000</v>
      </c>
      <c r="E24" s="7">
        <v>553330.76</v>
      </c>
      <c r="F24" s="20">
        <f t="shared" si="1"/>
        <v>313.7237643738361</v>
      </c>
      <c r="G24" s="32">
        <f t="shared" si="2"/>
        <v>92.221793333333338</v>
      </c>
    </row>
    <row r="25" spans="1:7" ht="12.75">
      <c r="A25" s="33" t="s">
        <v>22</v>
      </c>
      <c r="B25" s="5">
        <v>176375.15</v>
      </c>
      <c r="C25" s="5">
        <v>100000</v>
      </c>
      <c r="D25" s="5">
        <v>600000</v>
      </c>
      <c r="E25" s="5">
        <v>553330.76</v>
      </c>
      <c r="F25" s="19">
        <f t="shared" si="1"/>
        <v>313.7237643738361</v>
      </c>
      <c r="G25" s="34">
        <f t="shared" si="2"/>
        <v>92.221793333333338</v>
      </c>
    </row>
    <row r="26" spans="1:7" ht="25.5" customHeight="1">
      <c r="A26" s="31" t="s">
        <v>23</v>
      </c>
      <c r="B26" s="8"/>
      <c r="C26" s="8"/>
      <c r="D26" s="8"/>
      <c r="E26" s="7">
        <v>10899</v>
      </c>
      <c r="F26" s="19"/>
      <c r="G26" s="34"/>
    </row>
    <row r="27" spans="1:7" ht="25.5">
      <c r="A27" s="33" t="s">
        <v>24</v>
      </c>
      <c r="B27" s="4"/>
      <c r="C27" s="4"/>
      <c r="D27" s="4"/>
      <c r="E27" s="5">
        <v>10899</v>
      </c>
      <c r="F27" s="19"/>
      <c r="G27" s="34"/>
    </row>
    <row r="28" spans="1:7" ht="25.5" customHeight="1">
      <c r="A28" s="30" t="s">
        <v>25</v>
      </c>
      <c r="B28" s="3">
        <v>416844.95</v>
      </c>
      <c r="C28" s="3">
        <v>550000</v>
      </c>
      <c r="D28" s="17">
        <f>D29</f>
        <v>650000</v>
      </c>
      <c r="E28" s="3">
        <v>350372.65</v>
      </c>
      <c r="F28" s="18">
        <f t="shared" si="1"/>
        <v>84.053471200742621</v>
      </c>
      <c r="G28" s="27">
        <f t="shared" si="2"/>
        <v>53.90348461538462</v>
      </c>
    </row>
    <row r="29" spans="1:7" ht="25.5" customHeight="1">
      <c r="A29" s="31" t="s">
        <v>26</v>
      </c>
      <c r="B29" s="7">
        <v>416844.95</v>
      </c>
      <c r="C29" s="7">
        <v>550000</v>
      </c>
      <c r="D29" s="7">
        <f>D30+D31</f>
        <v>650000</v>
      </c>
      <c r="E29" s="7">
        <v>350372.65</v>
      </c>
      <c r="F29" s="20">
        <f t="shared" si="1"/>
        <v>84.053471200742621</v>
      </c>
      <c r="G29" s="32">
        <f t="shared" si="2"/>
        <v>53.90348461538462</v>
      </c>
    </row>
    <row r="30" spans="1:7" ht="12.75">
      <c r="A30" s="33" t="s">
        <v>27</v>
      </c>
      <c r="B30" s="5">
        <v>223621.56</v>
      </c>
      <c r="C30" s="5">
        <v>300000</v>
      </c>
      <c r="D30" s="5">
        <v>300000</v>
      </c>
      <c r="E30" s="5">
        <v>87787.5</v>
      </c>
      <c r="F30" s="19">
        <f t="shared" si="1"/>
        <v>39.257171804006738</v>
      </c>
      <c r="G30" s="34">
        <f t="shared" si="2"/>
        <v>29.262500000000003</v>
      </c>
    </row>
    <row r="31" spans="1:7" ht="12.75">
      <c r="A31" s="33" t="s">
        <v>28</v>
      </c>
      <c r="B31" s="5">
        <v>193223.39</v>
      </c>
      <c r="C31" s="5">
        <v>250000</v>
      </c>
      <c r="D31" s="5">
        <v>350000</v>
      </c>
      <c r="E31" s="5">
        <v>262585.15000000002</v>
      </c>
      <c r="F31" s="19">
        <f t="shared" si="1"/>
        <v>135.89718615329127</v>
      </c>
      <c r="G31" s="34">
        <f t="shared" si="2"/>
        <v>75.024328571428583</v>
      </c>
    </row>
    <row r="32" spans="1:7" ht="38.25">
      <c r="A32" s="30" t="s">
        <v>29</v>
      </c>
      <c r="B32" s="3">
        <v>199984.89</v>
      </c>
      <c r="C32" s="3">
        <v>650000</v>
      </c>
      <c r="D32" s="17">
        <f>D33</f>
        <v>750000</v>
      </c>
      <c r="E32" s="3">
        <v>666811.94999999995</v>
      </c>
      <c r="F32" s="18">
        <f t="shared" si="1"/>
        <v>333.43116572457046</v>
      </c>
      <c r="G32" s="27">
        <f t="shared" si="2"/>
        <v>88.908259999999999</v>
      </c>
    </row>
    <row r="33" spans="1:7" ht="25.5" customHeight="1">
      <c r="A33" s="31" t="s">
        <v>16</v>
      </c>
      <c r="B33" s="7">
        <v>196827.48</v>
      </c>
      <c r="C33" s="7">
        <v>650000</v>
      </c>
      <c r="D33" s="7">
        <f>D34</f>
        <v>750000</v>
      </c>
      <c r="E33" s="7">
        <v>661624.47</v>
      </c>
      <c r="F33" s="20">
        <f t="shared" si="1"/>
        <v>336.14435850116047</v>
      </c>
      <c r="G33" s="32">
        <f t="shared" si="2"/>
        <v>88.216595999999996</v>
      </c>
    </row>
    <row r="34" spans="1:7" ht="12.75">
      <c r="A34" s="33" t="s">
        <v>17</v>
      </c>
      <c r="B34" s="5">
        <v>196827.48</v>
      </c>
      <c r="C34" s="5">
        <v>650000</v>
      </c>
      <c r="D34" s="5">
        <v>750000</v>
      </c>
      <c r="E34" s="5">
        <v>661624.47</v>
      </c>
      <c r="F34" s="19">
        <f t="shared" si="1"/>
        <v>336.14435850116047</v>
      </c>
      <c r="G34" s="34">
        <f t="shared" si="2"/>
        <v>88.216595999999996</v>
      </c>
    </row>
    <row r="35" spans="1:7" ht="25.5" customHeight="1">
      <c r="A35" s="31" t="s">
        <v>30</v>
      </c>
      <c r="B35" s="7">
        <v>3157.41</v>
      </c>
      <c r="C35" s="8"/>
      <c r="D35" s="8"/>
      <c r="E35" s="7">
        <v>5187.4799999999996</v>
      </c>
      <c r="F35" s="20">
        <f t="shared" si="1"/>
        <v>164.29541934686972</v>
      </c>
      <c r="G35" s="34"/>
    </row>
    <row r="36" spans="1:7" ht="12.75">
      <c r="A36" s="33" t="s">
        <v>31</v>
      </c>
      <c r="B36" s="5">
        <v>3157.41</v>
      </c>
      <c r="C36" s="4"/>
      <c r="D36" s="4"/>
      <c r="E36" s="5">
        <v>5187.4799999999996</v>
      </c>
      <c r="F36" s="19">
        <f t="shared" si="1"/>
        <v>164.29541934686972</v>
      </c>
      <c r="G36" s="34"/>
    </row>
    <row r="37" spans="1:7" ht="12.75">
      <c r="A37" s="30" t="s">
        <v>32</v>
      </c>
      <c r="B37" s="3">
        <v>5248750</v>
      </c>
      <c r="C37" s="2"/>
      <c r="D37" s="2"/>
      <c r="E37" s="2"/>
      <c r="F37" s="19"/>
      <c r="G37" s="34"/>
    </row>
    <row r="38" spans="1:7" ht="25.5" customHeight="1">
      <c r="A38" s="31" t="s">
        <v>33</v>
      </c>
      <c r="B38" s="7">
        <v>5248750</v>
      </c>
      <c r="C38" s="8"/>
      <c r="D38" s="8"/>
      <c r="E38" s="8"/>
      <c r="F38" s="19"/>
      <c r="G38" s="34"/>
    </row>
    <row r="39" spans="1:7" ht="25.5">
      <c r="A39" s="35" t="s">
        <v>34</v>
      </c>
      <c r="B39" s="12">
        <v>5248750</v>
      </c>
      <c r="C39" s="13"/>
      <c r="D39" s="13"/>
      <c r="E39" s="13"/>
      <c r="F39" s="19"/>
      <c r="G39" s="34"/>
    </row>
    <row r="40" spans="1:7" ht="12.75">
      <c r="A40" s="36" t="s">
        <v>36</v>
      </c>
      <c r="B40" s="25">
        <v>2129999.09</v>
      </c>
      <c r="C40" s="25">
        <f>C41+C44+C47</f>
        <v>5736650</v>
      </c>
      <c r="D40" s="25">
        <f>D41+D44+D47</f>
        <v>5764650</v>
      </c>
      <c r="E40" s="25">
        <f>E41+E44+E47</f>
        <v>5764650</v>
      </c>
      <c r="F40" s="21">
        <f t="shared" si="1"/>
        <v>270.64096069637287</v>
      </c>
      <c r="G40" s="29">
        <f t="shared" si="2"/>
        <v>100</v>
      </c>
    </row>
    <row r="41" spans="1:7" ht="25.5" customHeight="1">
      <c r="A41" s="37" t="s">
        <v>37</v>
      </c>
      <c r="B41" s="14">
        <v>56950</v>
      </c>
      <c r="C41" s="14">
        <f t="shared" ref="C41:E42" si="3">C42</f>
        <v>1196900</v>
      </c>
      <c r="D41" s="14">
        <f t="shared" si="3"/>
        <v>878000</v>
      </c>
      <c r="E41" s="14">
        <f t="shared" si="3"/>
        <v>878000</v>
      </c>
      <c r="F41" s="24">
        <f t="shared" si="1"/>
        <v>1541.7032484635647</v>
      </c>
      <c r="G41" s="27">
        <f t="shared" si="2"/>
        <v>100</v>
      </c>
    </row>
    <row r="42" spans="1:7" ht="25.5" customHeight="1">
      <c r="A42" s="38" t="s">
        <v>38</v>
      </c>
      <c r="B42" s="15">
        <v>56950</v>
      </c>
      <c r="C42" s="15">
        <f t="shared" si="3"/>
        <v>1196900</v>
      </c>
      <c r="D42" s="15">
        <f t="shared" si="3"/>
        <v>878000</v>
      </c>
      <c r="E42" s="15">
        <f t="shared" si="3"/>
        <v>878000</v>
      </c>
      <c r="F42" s="23">
        <f t="shared" si="1"/>
        <v>1541.7032484635647</v>
      </c>
      <c r="G42" s="32">
        <f t="shared" si="2"/>
        <v>100</v>
      </c>
    </row>
    <row r="43" spans="1:7" ht="12.75">
      <c r="A43" s="39" t="s">
        <v>39</v>
      </c>
      <c r="B43" s="16">
        <v>56950</v>
      </c>
      <c r="C43" s="16">
        <v>1196900</v>
      </c>
      <c r="D43" s="16">
        <v>878000</v>
      </c>
      <c r="E43" s="16">
        <v>878000</v>
      </c>
      <c r="F43" s="22">
        <f t="shared" si="1"/>
        <v>1541.7032484635647</v>
      </c>
      <c r="G43" s="34">
        <f t="shared" si="2"/>
        <v>100</v>
      </c>
    </row>
    <row r="44" spans="1:7" ht="25.5" customHeight="1">
      <c r="A44" s="37" t="s">
        <v>40</v>
      </c>
      <c r="B44" s="14">
        <v>443050</v>
      </c>
      <c r="C44" s="14">
        <f t="shared" ref="C44:E45" si="4">C45</f>
        <v>2500000</v>
      </c>
      <c r="D44" s="14">
        <f t="shared" si="4"/>
        <v>2500000</v>
      </c>
      <c r="E44" s="14">
        <f t="shared" si="4"/>
        <v>2500000</v>
      </c>
      <c r="F44" s="18">
        <f t="shared" si="1"/>
        <v>564.27039837490133</v>
      </c>
      <c r="G44" s="27">
        <f t="shared" si="2"/>
        <v>100</v>
      </c>
    </row>
    <row r="45" spans="1:7" ht="25.5" customHeight="1">
      <c r="A45" s="38" t="s">
        <v>38</v>
      </c>
      <c r="B45" s="15">
        <v>443050</v>
      </c>
      <c r="C45" s="15">
        <f t="shared" si="4"/>
        <v>2500000</v>
      </c>
      <c r="D45" s="15">
        <f t="shared" si="4"/>
        <v>2500000</v>
      </c>
      <c r="E45" s="15">
        <f t="shared" si="4"/>
        <v>2500000</v>
      </c>
      <c r="F45" s="20">
        <f t="shared" si="1"/>
        <v>564.27039837490133</v>
      </c>
      <c r="G45" s="32">
        <f t="shared" si="2"/>
        <v>100</v>
      </c>
    </row>
    <row r="46" spans="1:7" ht="12.75">
      <c r="A46" s="39" t="s">
        <v>39</v>
      </c>
      <c r="B46" s="16">
        <v>443050</v>
      </c>
      <c r="C46" s="16">
        <f>2500000</f>
        <v>2500000</v>
      </c>
      <c r="D46" s="16">
        <v>2500000</v>
      </c>
      <c r="E46" s="16">
        <v>2500000</v>
      </c>
      <c r="F46" s="19">
        <f t="shared" si="1"/>
        <v>564.27039837490133</v>
      </c>
      <c r="G46" s="34">
        <f t="shared" si="2"/>
        <v>100</v>
      </c>
    </row>
    <row r="47" spans="1:7" ht="25.5" customHeight="1">
      <c r="A47" s="37" t="s">
        <v>41</v>
      </c>
      <c r="B47" s="14">
        <v>1629999.09</v>
      </c>
      <c r="C47" s="14">
        <f>C48</f>
        <v>2039750</v>
      </c>
      <c r="D47" s="14">
        <f>D48</f>
        <v>2386650</v>
      </c>
      <c r="E47" s="14">
        <f>E48</f>
        <v>2386650</v>
      </c>
      <c r="F47" s="18">
        <f t="shared" si="1"/>
        <v>146.42032714263661</v>
      </c>
      <c r="G47" s="27">
        <f t="shared" si="2"/>
        <v>100</v>
      </c>
    </row>
    <row r="48" spans="1:7" ht="25.5" customHeight="1">
      <c r="A48" s="38" t="s">
        <v>38</v>
      </c>
      <c r="B48" s="15">
        <v>1629999.09</v>
      </c>
      <c r="C48" s="15">
        <f>C49+C50+C51</f>
        <v>2039750</v>
      </c>
      <c r="D48" s="15">
        <f>D49+D50+D51</f>
        <v>2386650</v>
      </c>
      <c r="E48" s="15">
        <f>E49+E50+E51</f>
        <v>2386650</v>
      </c>
      <c r="F48" s="20">
        <f t="shared" si="1"/>
        <v>146.42032714263661</v>
      </c>
      <c r="G48" s="32">
        <f t="shared" si="2"/>
        <v>100</v>
      </c>
    </row>
    <row r="49" spans="1:7" ht="12.75">
      <c r="A49" s="39" t="s">
        <v>39</v>
      </c>
      <c r="B49" s="16">
        <v>939575.09</v>
      </c>
      <c r="C49" s="16"/>
      <c r="D49" s="16">
        <v>346900</v>
      </c>
      <c r="E49" s="16">
        <v>346900</v>
      </c>
      <c r="F49" s="19">
        <f t="shared" si="1"/>
        <v>36.920944764510523</v>
      </c>
      <c r="G49" s="34">
        <f t="shared" si="2"/>
        <v>100</v>
      </c>
    </row>
    <row r="50" spans="1:7" ht="25.5">
      <c r="A50" s="39" t="s">
        <v>42</v>
      </c>
      <c r="B50" s="16">
        <v>690424</v>
      </c>
      <c r="C50" s="16">
        <v>990000</v>
      </c>
      <c r="D50" s="16">
        <v>990000</v>
      </c>
      <c r="E50" s="16">
        <v>990000</v>
      </c>
      <c r="F50" s="19">
        <f t="shared" si="1"/>
        <v>143.39014866227132</v>
      </c>
      <c r="G50" s="34">
        <f t="shared" si="2"/>
        <v>100</v>
      </c>
    </row>
    <row r="51" spans="1:7" ht="26.25" thickBot="1">
      <c r="A51" s="40" t="s">
        <v>44</v>
      </c>
      <c r="B51" s="41"/>
      <c r="C51" s="41">
        <v>1049750</v>
      </c>
      <c r="D51" s="41">
        <v>1049750</v>
      </c>
      <c r="E51" s="41">
        <v>1049750</v>
      </c>
      <c r="F51" s="42"/>
      <c r="G51" s="43">
        <f t="shared" si="2"/>
        <v>100</v>
      </c>
    </row>
    <row r="54" spans="1:7" ht="12.75">
      <c r="E54" s="54" t="s">
        <v>51</v>
      </c>
      <c r="F54" s="54"/>
      <c r="G54" s="54"/>
    </row>
    <row r="55" spans="1:7" ht="12.75">
      <c r="E55" s="49"/>
      <c r="F55" s="49"/>
      <c r="G55" s="49"/>
    </row>
    <row r="56" spans="1:7" ht="12.75">
      <c r="E56" s="54" t="s">
        <v>52</v>
      </c>
      <c r="F56" s="54"/>
      <c r="G56" s="54"/>
    </row>
    <row r="57" spans="1:7" ht="12.75">
      <c r="E57" s="49"/>
      <c r="F57" s="49"/>
      <c r="G57" s="49"/>
    </row>
    <row r="58" spans="1:7">
      <c r="D58" s="11"/>
      <c r="E58" s="55" t="s">
        <v>53</v>
      </c>
      <c r="F58" s="55"/>
      <c r="G58" s="55"/>
    </row>
  </sheetData>
  <mergeCells count="3">
    <mergeCell ref="E54:G54"/>
    <mergeCell ref="E56:G56"/>
    <mergeCell ref="E58:G58"/>
  </mergeCells>
  <pageMargins left="0.75" right="0.75" top="1" bottom="1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PRIHODI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Cristina Radioni-Samsa</dc:creator>
  <cp:lastModifiedBy>csamsa</cp:lastModifiedBy>
  <cp:lastPrinted>2022-02-03T06:59:57Z</cp:lastPrinted>
  <dcterms:created xsi:type="dcterms:W3CDTF">2022-02-01T08:35:30Z</dcterms:created>
  <dcterms:modified xsi:type="dcterms:W3CDTF">2022-02-03T07:40:00Z</dcterms:modified>
</cp:coreProperties>
</file>