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2935" windowHeight="9735"/>
  </bookViews>
  <sheets>
    <sheet name="RASHODI 2021" sheetId="1" r:id="rId1"/>
  </sheets>
  <calcPr calcId="124519"/>
</workbook>
</file>

<file path=xl/calcChain.xml><?xml version="1.0" encoding="utf-8"?>
<calcChain xmlns="http://schemas.openxmlformats.org/spreadsheetml/2006/main">
  <c r="G133" i="1"/>
  <c r="D109"/>
  <c r="G109" s="1"/>
  <c r="G4"/>
  <c r="G5"/>
  <c r="G6"/>
  <c r="G7"/>
  <c r="G8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66"/>
  <c r="G67"/>
  <c r="G68"/>
  <c r="G74"/>
  <c r="G75"/>
  <c r="G76"/>
  <c r="G77"/>
  <c r="G78"/>
  <c r="G79"/>
  <c r="G82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64"/>
  <c r="G165"/>
  <c r="G166"/>
  <c r="G167"/>
  <c r="G168"/>
  <c r="G169"/>
  <c r="G170"/>
  <c r="G171"/>
  <c r="G172"/>
  <c r="G173"/>
  <c r="G174"/>
  <c r="G177"/>
  <c r="G178"/>
  <c r="G182"/>
  <c r="G186"/>
  <c r="G187"/>
  <c r="G188"/>
  <c r="G189"/>
  <c r="G190"/>
  <c r="G191"/>
  <c r="G192"/>
  <c r="G193"/>
  <c r="G203"/>
  <c r="G204"/>
  <c r="G205"/>
  <c r="G3"/>
  <c r="D3"/>
  <c r="D4"/>
  <c r="D5"/>
  <c r="D6"/>
  <c r="D157"/>
  <c r="D156" s="1"/>
  <c r="D8"/>
  <c r="D7" s="1"/>
  <c r="D186"/>
  <c r="D203"/>
  <c r="D204"/>
  <c r="D189"/>
  <c r="D187"/>
  <c r="D177"/>
  <c r="D178"/>
  <c r="D164"/>
  <c r="D173"/>
  <c r="D167"/>
  <c r="D165"/>
  <c r="D114"/>
  <c r="D110" s="1"/>
  <c r="D151"/>
  <c r="D143"/>
  <c r="D133"/>
  <c r="D126"/>
  <c r="D122"/>
  <c r="D120"/>
  <c r="D118"/>
  <c r="D115"/>
  <c r="D12"/>
  <c r="D87"/>
  <c r="D89"/>
  <c r="D88" s="1"/>
  <c r="D82"/>
  <c r="D85"/>
  <c r="D66"/>
  <c r="D67"/>
  <c r="D56"/>
  <c r="D53"/>
  <c r="D46"/>
  <c r="D34"/>
  <c r="D27"/>
  <c r="D22"/>
  <c r="D19"/>
  <c r="D17"/>
  <c r="D13"/>
</calcChain>
</file>

<file path=xl/sharedStrings.xml><?xml version="1.0" encoding="utf-8"?>
<sst xmlns="http://schemas.openxmlformats.org/spreadsheetml/2006/main" count="217" uniqueCount="97">
  <si>
    <t>Oznaka</t>
  </si>
  <si>
    <t>Razdjel: 4 UPRAVNI ODJEL ZA ZDRAVSTVO</t>
  </si>
  <si>
    <t>Glava: 4-2 ŽUPANIJSKE USTANOVE ZDRAVSTVA</t>
  </si>
  <si>
    <t>43513 THALASSOTHERAPIA - SPECIJALNA BOLNICA ZA MEDICINSKU REHABILITACIJU BOLESTI SRCA, PLUĆA I REUMATIZMA</t>
  </si>
  <si>
    <t>Program: 4206 Sigurnost zdravlja i prava na zdravstvene usluge</t>
  </si>
  <si>
    <t>A 420602 Dostupnost na sekundarnoj razini zdravstvene zaštite</t>
  </si>
  <si>
    <t>Izvor: 383 Prenesena sredstva - vlastiti prihodi proračunskih korisnika</t>
  </si>
  <si>
    <t>323 Rashodi za usluge</t>
  </si>
  <si>
    <t>3232 Usluge tekućeg i investicijskog održavanja</t>
  </si>
  <si>
    <t>Izvor: 431 Prihodi za posebne namjene - proračunski korisnici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</si>
  <si>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</si>
  <si>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</si>
  <si>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</si>
  <si>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</si>
  <si>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</si>
  <si>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</si>
  <si>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</si>
  <si>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</si>
  <si>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</si>
  <si>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</si>
  <si>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</si>
  <si>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</si>
  <si>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</si>
  <si>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</si>
  <si>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</si>
  <si>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</si>
  <si>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</si>
  <si>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</si>
  <si>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</si>
  <si>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</si>
  <si>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</si>
  <si>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</si>
  <si>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</si>
  <si>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</si>
  <si>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</si>
  <si>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</si>
  <si>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</si>
  <si>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</si>
  <si>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</si>
  <si>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</si>
  <si>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</si>
  <si>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</si>
  <si>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</si>
  <si>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</si>
  <si>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3294 Članarine i norme</t>
  </si>
  <si>
    <t>3295 Pristojbe i naknade</t>
  </si>
  <si>
    <t>3296 Troškovi sudskih postupaka</t>
  </si>
  <si>
    <t>3299 Ostali nespomenuti rashodi poslovanja</t>
  </si>
  <si>
    <t>343 Ostali financijski rashodi</t>
  </si>
  <si>
    <t>3431 Bankarske usluge i usluge platnog prometa</t>
  </si>
  <si>
    <t>3434 Ostali nespomenuti financijski rashodi</t>
  </si>
  <si>
    <t>383 Kazne, penali i naknade štete</t>
  </si>
  <si>
    <t>3831 Naknade šteta pravnim i fizičkim osobama</t>
  </si>
  <si>
    <t>Izvor: 483 Prenesena sredstva - namjenski prihodi - proračunski korisnici</t>
  </si>
  <si>
    <t>Izvor: 521 Pomoći - proračunski korisnici</t>
  </si>
  <si>
    <t>Izvor: 582 Prenesena sredstva - pomoći - proračunski korisnici</t>
  </si>
  <si>
    <t>Izvor: 621 Donacije - proračunski korisnici</t>
  </si>
  <si>
    <t>Izvor: 731 Prihodi od prodaje ili zamjene nefin. imov. i naknade štete s naslova osiguranja - prorač. korisnici</t>
  </si>
  <si>
    <t>A 420603 Specijalizacije doktora medicine</t>
  </si>
  <si>
    <t>A 420612 Sufinanciranje posljedica zdravstvene krize uzrokovane pandemijom COVID - 19</t>
  </si>
  <si>
    <t>Izvor: 111 Porezni i ostali prihodi</t>
  </si>
  <si>
    <t>Izvor: 181 Prenesena sredstva - opći prihodi i primici</t>
  </si>
  <si>
    <t>Program: 4207 Unaprjeđenje kvalitete zdravstvene zaštite</t>
  </si>
  <si>
    <t>A 420705 Poboljšanje i razvoj zdravstvenog standarda</t>
  </si>
  <si>
    <t>Izvor: 321 Vlastiti prihodi - proračunski korisnici</t>
  </si>
  <si>
    <t>3293 Reprezentacija</t>
  </si>
  <si>
    <t>342 Kamate za primljene kredite i zajmove</t>
  </si>
  <si>
    <t>3423 Kamate za primljene kredite i zajmove od kreditnih i ostalih financijskih institucija izvan javnog sektora</t>
  </si>
  <si>
    <t>3432 Negativne tečajne razlike i razlike zbog primjene valutne klauzule</t>
  </si>
  <si>
    <t>3433 Zatezne kamate</t>
  </si>
  <si>
    <t>Program: 4208 Investicije u zdravstvenu infrastrukturu</t>
  </si>
  <si>
    <t>K 420802 Ulaganje i opremanje objekata</t>
  </si>
  <si>
    <t>412 Nematerijalna imovina</t>
  </si>
  <si>
    <t>4123 Licence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</si>
  <si>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</si>
  <si>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</si>
  <si>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</si>
  <si>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</si>
  <si>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</si>
  <si>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</si>
  <si>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426 Nematerijalna proizvedena imovina</t>
  </si>
  <si>
    <t>4262 Ulaganja u računalne programe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</si>
  <si>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</si>
  <si>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</si>
  <si>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Izvor: 445 Prihodi za decentralizirane funkcije - zdravstvene ustanove</t>
  </si>
  <si>
    <t>Izvor: 831 Namjenski primici-proračunski korisnici</t>
  </si>
  <si>
    <t>Ostvarenje preth. 2020. god. (1)</t>
  </si>
  <si>
    <t>SVEUKUPNO RASHODI</t>
  </si>
  <si>
    <t>Izvorni plan 2021. god. - REBALANS 1 (2)</t>
  </si>
  <si>
    <t>Tekući plan 2021. god. - REBALAN 2 s preraspodjelom sredstava  (3)</t>
  </si>
  <si>
    <t>Ostvarenje 2021. god. (4)</t>
  </si>
  <si>
    <t>Indeks 4./1. (5)</t>
  </si>
  <si>
    <t>Indeks 4./3. (6)</t>
  </si>
  <si>
    <t>PREDSJEDNIK UPRAVNOG VIJEĆA</t>
  </si>
  <si>
    <t>Ivan Vidaković, mag.iur.</t>
  </si>
  <si>
    <t>___________________________</t>
  </si>
  <si>
    <t>KONSOLIDIRANI RASHODI - OSTVARENJE  2020. GOD. / 1-12 2021. GOD PLAN - OSTVARENJE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</si>
</sst>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7.5"/>
      <color rgb="FF000000"/>
      <name val="Microsoft Sans Serif"/>
      <family val="2"/>
    </font>
    <font>
      <sz val="9"/>
      <name val="Verdana"/>
      <family val="2"/>
    </font>
    <font>
      <b/>
      <sz val="11"/>
      <color rgb="FF000000"/>
      <name val="Arial"/>
      <family val="2"/>
    </font>
    <font>
      <b/>
      <sz val="14"/>
      <color theme="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7.5"/>
      <name val="Microsoft Sans Serif"/>
      <family val="2"/>
    </font>
    <font>
      <b/>
      <sz val="9"/>
      <color theme="1"/>
      <name val="Verdana"/>
      <family val="2"/>
    </font>
    <font>
      <b/>
      <sz val="14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0" fontId="18" fillId="0" borderId="0" xfId="0" applyFont="1" applyAlignment="1">
      <alignment horizontal="left" indent="1"/>
    </xf>
    <xf numFmtId="0" fontId="20" fillId="33" borderId="10" xfId="0" applyFont="1" applyFill="1" applyBorder="1" applyAlignment="1">
      <alignment horizontal="left" wrapText="1" indent="1"/>
    </xf>
    <xf numFmtId="4" fontId="20" fillId="33" borderId="10" xfId="0" applyNumberFormat="1" applyFont="1" applyFill="1" applyBorder="1" applyAlignment="1">
      <alignment horizontal="right" wrapText="1" indent="1"/>
    </xf>
    <xf numFmtId="0" fontId="20" fillId="33" borderId="10" xfId="0" applyFont="1" applyFill="1" applyBorder="1" applyAlignment="1">
      <alignment horizontal="right" wrapText="1" indent="1"/>
    </xf>
    <xf numFmtId="4" fontId="21" fillId="34" borderId="10" xfId="0" applyNumberFormat="1" applyFont="1" applyFill="1" applyBorder="1" applyAlignment="1">
      <alignment horizontal="right" wrapText="1" indent="1"/>
    </xf>
    <xf numFmtId="0" fontId="21" fillId="34" borderId="10" xfId="0" applyFont="1" applyFill="1" applyBorder="1" applyAlignment="1">
      <alignment horizontal="right" wrapText="1" indent="1"/>
    </xf>
    <xf numFmtId="0" fontId="19" fillId="33" borderId="10" xfId="0" applyFont="1" applyFill="1" applyBorder="1" applyAlignment="1">
      <alignment horizontal="left" wrapText="1" indent="1"/>
    </xf>
    <xf numFmtId="4" fontId="19" fillId="33" borderId="10" xfId="0" applyNumberFormat="1" applyFont="1" applyFill="1" applyBorder="1" applyAlignment="1">
      <alignment horizontal="right" wrapText="1" indent="1"/>
    </xf>
    <xf numFmtId="0" fontId="19" fillId="33" borderId="10" xfId="0" applyFont="1" applyFill="1" applyBorder="1" applyAlignment="1">
      <alignment horizontal="right" wrapText="1" indent="1"/>
    </xf>
    <xf numFmtId="0" fontId="20" fillId="35" borderId="10" xfId="0" applyFont="1" applyFill="1" applyBorder="1" applyAlignment="1">
      <alignment horizontal="left" wrapText="1" indent="1"/>
    </xf>
    <xf numFmtId="4" fontId="20" fillId="35" borderId="10" xfId="0" applyNumberFormat="1" applyFont="1" applyFill="1" applyBorder="1" applyAlignment="1">
      <alignment horizontal="right" wrapText="1" indent="1"/>
    </xf>
    <xf numFmtId="0" fontId="20" fillId="35" borderId="10" xfId="0" applyFont="1" applyFill="1" applyBorder="1" applyAlignment="1">
      <alignment horizontal="righ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1"/>
    </xf>
    <xf numFmtId="0" fontId="22" fillId="33" borderId="10" xfId="0" applyFont="1" applyFill="1" applyBorder="1" applyAlignment="1">
      <alignment horizontal="right" wrapText="1" indent="1"/>
    </xf>
    <xf numFmtId="4" fontId="20" fillId="0" borderId="10" xfId="0" applyNumberFormat="1" applyFont="1" applyFill="1" applyBorder="1" applyAlignment="1">
      <alignment horizontal="right" wrapText="1" indent="1"/>
    </xf>
    <xf numFmtId="4" fontId="22" fillId="0" borderId="10" xfId="0" applyNumberFormat="1" applyFont="1" applyFill="1" applyBorder="1" applyAlignment="1">
      <alignment horizontal="right" wrapText="1" indent="1"/>
    </xf>
    <xf numFmtId="4" fontId="19" fillId="0" borderId="10" xfId="0" applyNumberFormat="1" applyFont="1" applyFill="1" applyBorder="1" applyAlignment="1">
      <alignment horizontal="right" wrapText="1" indent="1"/>
    </xf>
    <xf numFmtId="0" fontId="18" fillId="0" borderId="0" xfId="0" applyFont="1" applyFill="1" applyAlignment="1">
      <alignment horizontal="left" indent="1"/>
    </xf>
    <xf numFmtId="2" fontId="18" fillId="0" borderId="0" xfId="0" applyNumberFormat="1" applyFont="1" applyFill="1" applyAlignment="1">
      <alignment horizontal="left" indent="1"/>
    </xf>
    <xf numFmtId="2" fontId="18" fillId="0" borderId="0" xfId="0" applyNumberFormat="1" applyFont="1" applyAlignment="1">
      <alignment horizontal="left" indent="1"/>
    </xf>
    <xf numFmtId="4" fontId="27" fillId="35" borderId="10" xfId="0" applyNumberFormat="1" applyFont="1" applyFill="1" applyBorder="1" applyAlignment="1">
      <alignment horizontal="right" wrapText="1" indent="1"/>
    </xf>
    <xf numFmtId="0" fontId="27" fillId="35" borderId="10" xfId="0" applyFont="1" applyFill="1" applyBorder="1" applyAlignment="1">
      <alignment horizontal="right" wrapText="1" indent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center" wrapText="1" indent="1"/>
    </xf>
    <xf numFmtId="0" fontId="24" fillId="0" borderId="11" xfId="0" applyFont="1" applyBorder="1" applyAlignment="1">
      <alignment horizontal="center" vertical="center" wrapText="1" indent="1"/>
    </xf>
    <xf numFmtId="0" fontId="25" fillId="34" borderId="12" xfId="0" applyFont="1" applyFill="1" applyBorder="1" applyAlignment="1">
      <alignment horizontal="left" indent="1"/>
    </xf>
    <xf numFmtId="0" fontId="25" fillId="34" borderId="13" xfId="0" applyFont="1" applyFill="1" applyBorder="1" applyAlignment="1">
      <alignment horizontal="left" indent="1"/>
    </xf>
    <xf numFmtId="0" fontId="25" fillId="34" borderId="14" xfId="0" applyFont="1" applyFill="1" applyBorder="1" applyAlignment="1">
      <alignment horizontal="left" indent="1"/>
    </xf>
    <xf numFmtId="0" fontId="26" fillId="0" borderId="16" xfId="0" applyFont="1" applyBorder="1" applyAlignment="1">
      <alignment horizontal="center" vertical="center" wrapText="1" indent="1"/>
    </xf>
    <xf numFmtId="0" fontId="21" fillId="34" borderId="17" xfId="0" applyFont="1" applyFill="1" applyBorder="1" applyAlignment="1">
      <alignment horizontal="left" wrapText="1" indent="1"/>
    </xf>
    <xf numFmtId="2" fontId="21" fillId="34" borderId="18" xfId="0" applyNumberFormat="1" applyFont="1" applyFill="1" applyBorder="1" applyAlignment="1">
      <alignment horizontal="right" wrapText="1" indent="1"/>
    </xf>
    <xf numFmtId="0" fontId="20" fillId="33" borderId="17" xfId="0" applyFont="1" applyFill="1" applyBorder="1" applyAlignment="1">
      <alignment horizontal="left" wrapText="1" indent="1"/>
    </xf>
    <xf numFmtId="2" fontId="27" fillId="0" borderId="18" xfId="0" applyNumberFormat="1" applyFont="1" applyFill="1" applyBorder="1" applyAlignment="1">
      <alignment horizontal="right" wrapText="1" indent="1"/>
    </xf>
    <xf numFmtId="0" fontId="20" fillId="35" borderId="17" xfId="0" applyFont="1" applyFill="1" applyBorder="1" applyAlignment="1">
      <alignment horizontal="left" wrapText="1" indent="1"/>
    </xf>
    <xf numFmtId="2" fontId="27" fillId="35" borderId="18" xfId="0" applyNumberFormat="1" applyFont="1" applyFill="1" applyBorder="1" applyAlignment="1">
      <alignment horizontal="right" wrapText="1" indent="1"/>
    </xf>
    <xf numFmtId="0" fontId="20" fillId="33" borderId="17" xfId="0" applyFont="1" applyFill="1" applyBorder="1" applyAlignment="1">
      <alignment horizontal="left" wrapText="1" indent="3"/>
    </xf>
    <xf numFmtId="2" fontId="23" fillId="0" borderId="18" xfId="0" applyNumberFormat="1" applyFont="1" applyFill="1" applyBorder="1" applyAlignment="1">
      <alignment horizontal="right" wrapText="1" indent="1"/>
    </xf>
    <xf numFmtId="0" fontId="22" fillId="33" borderId="17" xfId="0" applyFont="1" applyFill="1" applyBorder="1" applyAlignment="1">
      <alignment horizontal="left" wrapText="1" indent="5"/>
    </xf>
    <xf numFmtId="0" fontId="19" fillId="33" borderId="17" xfId="0" applyFont="1" applyFill="1" applyBorder="1" applyAlignment="1">
      <alignment horizontal="left" wrapText="1" indent="5"/>
    </xf>
    <xf numFmtId="2" fontId="29" fillId="0" borderId="18" xfId="0" applyNumberFormat="1" applyFont="1" applyFill="1" applyBorder="1" applyAlignment="1">
      <alignment horizontal="right" wrapText="1" indent="1"/>
    </xf>
    <xf numFmtId="2" fontId="28" fillId="0" borderId="18" xfId="0" applyNumberFormat="1" applyFont="1" applyFill="1" applyBorder="1" applyAlignment="1">
      <alignment horizontal="right" wrapText="1" indent="1"/>
    </xf>
    <xf numFmtId="0" fontId="27" fillId="35" borderId="17" xfId="0" applyFont="1" applyFill="1" applyBorder="1" applyAlignment="1">
      <alignment horizontal="left" wrapText="1" indent="2"/>
    </xf>
    <xf numFmtId="0" fontId="19" fillId="33" borderId="19" xfId="0" applyFont="1" applyFill="1" applyBorder="1" applyAlignment="1">
      <alignment horizontal="left" wrapText="1" indent="5"/>
    </xf>
    <xf numFmtId="4" fontId="19" fillId="33" borderId="20" xfId="0" applyNumberFormat="1" applyFont="1" applyFill="1" applyBorder="1" applyAlignment="1">
      <alignment horizontal="right" wrapText="1" indent="1"/>
    </xf>
    <xf numFmtId="0" fontId="19" fillId="33" borderId="20" xfId="0" applyFont="1" applyFill="1" applyBorder="1" applyAlignment="1">
      <alignment horizontal="left" wrapText="1" indent="1"/>
    </xf>
    <xf numFmtId="2" fontId="28" fillId="0" borderId="21" xfId="0" applyNumberFormat="1" applyFont="1" applyFill="1" applyBorder="1" applyAlignment="1">
      <alignment horizontal="right" wrapText="1" indent="1"/>
    </xf>
    <xf numFmtId="0" fontId="20" fillId="36" borderId="17" xfId="0" applyFont="1" applyFill="1" applyBorder="1" applyAlignment="1">
      <alignment horizontal="left" wrapText="1" indent="1"/>
    </xf>
    <xf numFmtId="4" fontId="20" fillId="36" borderId="10" xfId="0" applyNumberFormat="1" applyFont="1" applyFill="1" applyBorder="1" applyAlignment="1">
      <alignment horizontal="right" wrapText="1" indent="1"/>
    </xf>
    <xf numFmtId="0" fontId="20" fillId="36" borderId="10" xfId="0" applyFont="1" applyFill="1" applyBorder="1" applyAlignment="1">
      <alignment horizontal="right" wrapText="1" indent="1"/>
    </xf>
    <xf numFmtId="2" fontId="27" fillId="36" borderId="18" xfId="0" applyNumberFormat="1" applyFont="1" applyFill="1" applyBorder="1" applyAlignment="1">
      <alignment horizontal="right" wrapText="1" indent="1"/>
    </xf>
    <xf numFmtId="0" fontId="31" fillId="0" borderId="15" xfId="0" applyFont="1" applyBorder="1" applyAlignment="1">
      <alignment horizontal="center" vertical="center" wrapText="1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87CEFA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5"/>
  <sheetViews>
    <sheetView tabSelected="1" workbookViewId="0">
      <selection activeCell="I4" sqref="I4"/>
    </sheetView>
  </sheetViews>
  <sheetFormatPr defaultRowHeight="11.25"/>
  <cols>
    <col min="1" max="1" width="46.140625" style="1" customWidth="1"/>
    <col min="2" max="2" width="16.42578125" style="1" customWidth="1"/>
    <col min="3" max="3" width="16.28515625" style="1" bestFit="1" customWidth="1"/>
    <col min="4" max="4" width="22.42578125" style="1" bestFit="1" customWidth="1"/>
    <col min="5" max="5" width="15.5703125" style="1" bestFit="1" customWidth="1"/>
    <col min="6" max="6" width="13.85546875" style="1" customWidth="1"/>
    <col min="7" max="7" width="14.42578125" style="1" bestFit="1" customWidth="1"/>
    <col min="8" max="8" width="9.140625" style="1"/>
    <col min="9" max="9" width="15.5703125" style="19" bestFit="1" customWidth="1"/>
    <col min="10" max="16384" width="9.140625" style="1"/>
  </cols>
  <sheetData>
    <row r="1" spans="1:10" ht="30" customHeight="1" thickBot="1">
      <c r="A1" s="28" t="s">
        <v>96</v>
      </c>
      <c r="B1" s="29"/>
      <c r="C1" s="29"/>
      <c r="D1" s="29"/>
      <c r="E1" s="29"/>
      <c r="F1" s="29"/>
      <c r="G1" s="30"/>
    </row>
    <row r="2" spans="1:10" ht="63" customHeight="1" thickBot="1">
      <c r="A2" s="53" t="s">
        <v>0</v>
      </c>
      <c r="B2" s="26" t="s">
        <v>86</v>
      </c>
      <c r="C2" s="26" t="s">
        <v>88</v>
      </c>
      <c r="D2" s="26" t="s">
        <v>89</v>
      </c>
      <c r="E2" s="27" t="s">
        <v>90</v>
      </c>
      <c r="F2" s="26" t="s">
        <v>91</v>
      </c>
      <c r="G2" s="31" t="s">
        <v>92</v>
      </c>
    </row>
    <row r="3" spans="1:10" ht="39.950000000000003" customHeight="1">
      <c r="A3" s="32" t="s">
        <v>87</v>
      </c>
      <c r="B3" s="5">
        <v>70442103.609999999</v>
      </c>
      <c r="C3" s="5">
        <v>68266000</v>
      </c>
      <c r="D3" s="5">
        <f>D4</f>
        <v>69124501</v>
      </c>
      <c r="E3" s="5">
        <v>66888287.869999997</v>
      </c>
      <c r="F3" s="6">
        <v>94.95</v>
      </c>
      <c r="G3" s="33">
        <f>E3/D3*100</f>
        <v>96.764948610623605</v>
      </c>
      <c r="I3" s="20"/>
      <c r="J3" s="21"/>
    </row>
    <row r="4" spans="1:10" ht="12.75">
      <c r="A4" s="34" t="s">
        <v>1</v>
      </c>
      <c r="B4" s="3">
        <v>70442103.609999999</v>
      </c>
      <c r="C4" s="3">
        <v>68266000</v>
      </c>
      <c r="D4" s="3">
        <f>D5</f>
        <v>69124501</v>
      </c>
      <c r="E4" s="3">
        <v>66888287.869999997</v>
      </c>
      <c r="F4" s="4">
        <v>94.95</v>
      </c>
      <c r="G4" s="35">
        <f t="shared" ref="G4:G67" si="0">E4/D4*100</f>
        <v>96.764948610623605</v>
      </c>
      <c r="I4" s="20"/>
      <c r="J4" s="21"/>
    </row>
    <row r="5" spans="1:10" ht="25.5">
      <c r="A5" s="34" t="s">
        <v>2</v>
      </c>
      <c r="B5" s="3">
        <v>70442103.609999999</v>
      </c>
      <c r="C5" s="3">
        <v>68266000</v>
      </c>
      <c r="D5" s="3">
        <f>D6</f>
        <v>69124501</v>
      </c>
      <c r="E5" s="3">
        <v>66888287.869999997</v>
      </c>
      <c r="F5" s="4">
        <v>94.95</v>
      </c>
      <c r="G5" s="35">
        <f t="shared" si="0"/>
        <v>96.764948610623605</v>
      </c>
      <c r="I5" s="20"/>
      <c r="J5" s="21"/>
    </row>
    <row r="6" spans="1:10" ht="38.25">
      <c r="A6" s="34" t="s">
        <v>3</v>
      </c>
      <c r="B6" s="3">
        <v>70442103.609999999</v>
      </c>
      <c r="C6" s="3">
        <v>68266000</v>
      </c>
      <c r="D6" s="3">
        <f>D7++D110+D156</f>
        <v>69124501</v>
      </c>
      <c r="E6" s="3">
        <v>66888287.869999997</v>
      </c>
      <c r="F6" s="4">
        <v>94.95</v>
      </c>
      <c r="G6" s="35">
        <f t="shared" si="0"/>
        <v>96.764948610623605</v>
      </c>
      <c r="I6" s="20"/>
      <c r="J6" s="21"/>
    </row>
    <row r="7" spans="1:10" ht="25.5">
      <c r="A7" s="49" t="s">
        <v>4</v>
      </c>
      <c r="B7" s="50">
        <v>53565183.75</v>
      </c>
      <c r="C7" s="50">
        <v>56995350</v>
      </c>
      <c r="D7" s="50">
        <f>D8+D87+D98</f>
        <v>57705769.729999997</v>
      </c>
      <c r="E7" s="50">
        <v>55580595.359999999</v>
      </c>
      <c r="F7" s="51">
        <v>103.76</v>
      </c>
      <c r="G7" s="52">
        <f t="shared" si="0"/>
        <v>96.317223771654909</v>
      </c>
      <c r="I7" s="20"/>
      <c r="J7" s="21"/>
    </row>
    <row r="8" spans="1:10" ht="25.5" customHeight="1">
      <c r="A8" s="36" t="s">
        <v>5</v>
      </c>
      <c r="B8" s="11">
        <v>52300288.109999999</v>
      </c>
      <c r="C8" s="11">
        <v>52060350</v>
      </c>
      <c r="D8" s="11">
        <f>D12+D66+D74+D82</f>
        <v>52870769.729999997</v>
      </c>
      <c r="E8" s="11">
        <v>51036736.710000001</v>
      </c>
      <c r="F8" s="12">
        <v>97.58</v>
      </c>
      <c r="G8" s="37">
        <f t="shared" si="0"/>
        <v>96.531102101660295</v>
      </c>
      <c r="I8" s="20"/>
      <c r="J8" s="21"/>
    </row>
    <row r="9" spans="1:10" ht="25.5">
      <c r="A9" s="38" t="s">
        <v>6</v>
      </c>
      <c r="B9" s="3">
        <v>1393086.19</v>
      </c>
      <c r="C9" s="2"/>
      <c r="D9" s="2"/>
      <c r="E9" s="2"/>
      <c r="F9" s="2"/>
      <c r="G9" s="39"/>
      <c r="I9" s="20"/>
      <c r="J9" s="21"/>
    </row>
    <row r="10" spans="1:10">
      <c r="A10" s="40" t="s">
        <v>7</v>
      </c>
      <c r="B10" s="13">
        <v>1393086.19</v>
      </c>
      <c r="C10" s="14"/>
      <c r="D10" s="14"/>
      <c r="E10" s="14"/>
      <c r="F10" s="14"/>
      <c r="G10" s="39"/>
      <c r="I10" s="20"/>
      <c r="J10" s="21"/>
    </row>
    <row r="11" spans="1:10" ht="25.5">
      <c r="A11" s="41" t="s">
        <v>8</v>
      </c>
      <c r="B11" s="8">
        <v>1393086.19</v>
      </c>
      <c r="C11" s="7"/>
      <c r="D11" s="7"/>
      <c r="E11" s="7"/>
      <c r="F11" s="7"/>
      <c r="G11" s="39"/>
      <c r="I11" s="20"/>
      <c r="J11" s="21"/>
    </row>
    <row r="12" spans="1:10" ht="25.5">
      <c r="A12" s="38" t="s">
        <v>9</v>
      </c>
      <c r="B12" s="3">
        <v>49590289.810000002</v>
      </c>
      <c r="C12" s="3">
        <v>51080350</v>
      </c>
      <c r="D12" s="3">
        <f>D13+D17+D19+D22+D27+D34+D44+D46+D53+D56</f>
        <v>51290769.729999997</v>
      </c>
      <c r="E12" s="3">
        <v>49800007.5</v>
      </c>
      <c r="F12" s="4">
        <v>100.42</v>
      </c>
      <c r="G12" s="35">
        <f t="shared" si="0"/>
        <v>97.093507783471523</v>
      </c>
      <c r="I12" s="20"/>
      <c r="J12" s="21"/>
    </row>
    <row r="13" spans="1:10">
      <c r="A13" s="40" t="s">
        <v>10</v>
      </c>
      <c r="B13" s="13">
        <v>25498032.609999999</v>
      </c>
      <c r="C13" s="13">
        <v>24885800</v>
      </c>
      <c r="D13" s="13">
        <f>D14+D15+D16</f>
        <v>25070000</v>
      </c>
      <c r="E13" s="13">
        <v>25017647.420000002</v>
      </c>
      <c r="F13" s="15">
        <v>98.12</v>
      </c>
      <c r="G13" s="42">
        <f t="shared" si="0"/>
        <v>99.791174391703237</v>
      </c>
      <c r="I13" s="20"/>
      <c r="J13" s="21"/>
    </row>
    <row r="14" spans="1:10" ht="12.75">
      <c r="A14" s="41" t="s">
        <v>11</v>
      </c>
      <c r="B14" s="8">
        <v>21867888.379999999</v>
      </c>
      <c r="C14" s="8">
        <v>20960800</v>
      </c>
      <c r="D14" s="8">
        <v>20985000</v>
      </c>
      <c r="E14" s="8">
        <v>21031669.239999998</v>
      </c>
      <c r="F14" s="9">
        <v>96.18</v>
      </c>
      <c r="G14" s="43">
        <f t="shared" si="0"/>
        <v>100.22239332856802</v>
      </c>
      <c r="I14" s="20"/>
      <c r="J14" s="21"/>
    </row>
    <row r="15" spans="1:10" ht="12.75">
      <c r="A15" s="41" t="s">
        <v>12</v>
      </c>
      <c r="B15" s="8">
        <v>702688.58</v>
      </c>
      <c r="C15" s="8">
        <v>860000</v>
      </c>
      <c r="D15" s="8">
        <v>950000</v>
      </c>
      <c r="E15" s="8">
        <v>850978.18</v>
      </c>
      <c r="F15" s="9">
        <v>121.1</v>
      </c>
      <c r="G15" s="43">
        <f t="shared" si="0"/>
        <v>89.576650526315788</v>
      </c>
      <c r="I15" s="20"/>
      <c r="J15" s="21"/>
    </row>
    <row r="16" spans="1:10" ht="12.75">
      <c r="A16" s="41" t="s">
        <v>13</v>
      </c>
      <c r="B16" s="8">
        <v>2927455.65</v>
      </c>
      <c r="C16" s="8">
        <v>3065000</v>
      </c>
      <c r="D16" s="8">
        <v>3135000</v>
      </c>
      <c r="E16" s="8">
        <v>3135000</v>
      </c>
      <c r="F16" s="9">
        <v>107.09</v>
      </c>
      <c r="G16" s="43">
        <f t="shared" si="0"/>
        <v>100</v>
      </c>
      <c r="I16" s="20"/>
      <c r="J16" s="21"/>
    </row>
    <row r="17" spans="1:10">
      <c r="A17" s="40" t="s">
        <v>14</v>
      </c>
      <c r="B17" s="13">
        <v>1262801.3799999999</v>
      </c>
      <c r="C17" s="13">
        <v>1250000</v>
      </c>
      <c r="D17" s="13">
        <f>D18</f>
        <v>1402500</v>
      </c>
      <c r="E17" s="13">
        <v>1396383.58</v>
      </c>
      <c r="F17" s="15">
        <v>110.58</v>
      </c>
      <c r="G17" s="42">
        <f t="shared" si="0"/>
        <v>99.563891622103398</v>
      </c>
      <c r="I17" s="20"/>
      <c r="J17" s="21"/>
    </row>
    <row r="18" spans="1:10" ht="12.75">
      <c r="A18" s="41" t="s">
        <v>15</v>
      </c>
      <c r="B18" s="8">
        <v>1262801.3799999999</v>
      </c>
      <c r="C18" s="8">
        <v>1250000</v>
      </c>
      <c r="D18" s="8">
        <v>1402500</v>
      </c>
      <c r="E18" s="8">
        <v>1396383.58</v>
      </c>
      <c r="F18" s="9">
        <v>110.58</v>
      </c>
      <c r="G18" s="43">
        <f t="shared" si="0"/>
        <v>99.563891622103398</v>
      </c>
      <c r="I18" s="20"/>
      <c r="J18" s="21"/>
    </row>
    <row r="19" spans="1:10">
      <c r="A19" s="40" t="s">
        <v>16</v>
      </c>
      <c r="B19" s="13">
        <v>4215968.82</v>
      </c>
      <c r="C19" s="13">
        <v>4091455</v>
      </c>
      <c r="D19" s="13">
        <f>D20+D21</f>
        <v>4068700</v>
      </c>
      <c r="E19" s="13">
        <v>4067820.12</v>
      </c>
      <c r="F19" s="15">
        <v>96.49</v>
      </c>
      <c r="G19" s="42">
        <f t="shared" si="0"/>
        <v>99.978374419347702</v>
      </c>
      <c r="I19" s="20"/>
      <c r="J19" s="21"/>
    </row>
    <row r="20" spans="1:10" ht="25.5">
      <c r="A20" s="41" t="s">
        <v>17</v>
      </c>
      <c r="B20" s="8">
        <v>4215647.67</v>
      </c>
      <c r="C20" s="8">
        <v>4091455</v>
      </c>
      <c r="D20" s="8">
        <v>4067700</v>
      </c>
      <c r="E20" s="8">
        <v>4067700</v>
      </c>
      <c r="F20" s="9">
        <v>96.49</v>
      </c>
      <c r="G20" s="43">
        <f t="shared" si="0"/>
        <v>100</v>
      </c>
      <c r="I20" s="20"/>
      <c r="J20" s="21"/>
    </row>
    <row r="21" spans="1:10" ht="25.5">
      <c r="A21" s="41" t="s">
        <v>18</v>
      </c>
      <c r="B21" s="8">
        <v>321.14999999999998</v>
      </c>
      <c r="C21" s="8"/>
      <c r="D21" s="8">
        <v>1000</v>
      </c>
      <c r="E21" s="8">
        <v>120.12</v>
      </c>
      <c r="F21" s="9">
        <v>37.4</v>
      </c>
      <c r="G21" s="43">
        <f t="shared" si="0"/>
        <v>12.012</v>
      </c>
      <c r="I21" s="20"/>
      <c r="J21" s="21"/>
    </row>
    <row r="22" spans="1:10">
      <c r="A22" s="40" t="s">
        <v>19</v>
      </c>
      <c r="B22" s="13">
        <v>895321.04</v>
      </c>
      <c r="C22" s="13">
        <v>988000</v>
      </c>
      <c r="D22" s="13">
        <f>D23+D24+D25+D26</f>
        <v>922000</v>
      </c>
      <c r="E22" s="13">
        <v>923756.37</v>
      </c>
      <c r="F22" s="15">
        <v>103.18</v>
      </c>
      <c r="G22" s="42">
        <f t="shared" si="0"/>
        <v>100.19049566160521</v>
      </c>
      <c r="I22" s="20"/>
      <c r="J22" s="21"/>
    </row>
    <row r="23" spans="1:10" ht="12.75">
      <c r="A23" s="41" t="s">
        <v>20</v>
      </c>
      <c r="B23" s="8">
        <v>45978.27</v>
      </c>
      <c r="C23" s="8">
        <v>48000</v>
      </c>
      <c r="D23" s="8">
        <v>41000</v>
      </c>
      <c r="E23" s="8">
        <v>41422.699999999997</v>
      </c>
      <c r="F23" s="9">
        <v>90.09</v>
      </c>
      <c r="G23" s="43">
        <f t="shared" si="0"/>
        <v>101.0309756097561</v>
      </c>
      <c r="I23" s="20"/>
      <c r="J23" s="21"/>
    </row>
    <row r="24" spans="1:10" ht="25.5">
      <c r="A24" s="41" t="s">
        <v>21</v>
      </c>
      <c r="B24" s="8">
        <v>751290.11</v>
      </c>
      <c r="C24" s="8">
        <v>696000</v>
      </c>
      <c r="D24" s="8">
        <v>771000</v>
      </c>
      <c r="E24" s="8">
        <v>771000</v>
      </c>
      <c r="F24" s="9">
        <v>102.62</v>
      </c>
      <c r="G24" s="43">
        <f t="shared" si="0"/>
        <v>100</v>
      </c>
      <c r="I24" s="20"/>
      <c r="J24" s="21"/>
    </row>
    <row r="25" spans="1:10" ht="12.75">
      <c r="A25" s="41" t="s">
        <v>22</v>
      </c>
      <c r="B25" s="8">
        <v>98052.66</v>
      </c>
      <c r="C25" s="8">
        <v>239000</v>
      </c>
      <c r="D25" s="8">
        <v>109000</v>
      </c>
      <c r="E25" s="8">
        <v>111333.67</v>
      </c>
      <c r="F25" s="9">
        <v>113.54</v>
      </c>
      <c r="G25" s="43">
        <f t="shared" si="0"/>
        <v>102.14098165137615</v>
      </c>
      <c r="I25" s="20"/>
      <c r="J25" s="21"/>
    </row>
    <row r="26" spans="1:10" ht="12.75">
      <c r="A26" s="41" t="s">
        <v>23</v>
      </c>
      <c r="B26" s="7"/>
      <c r="C26" s="8">
        <v>5000</v>
      </c>
      <c r="D26" s="8">
        <v>1000</v>
      </c>
      <c r="E26" s="7"/>
      <c r="F26" s="7"/>
      <c r="G26" s="43">
        <f t="shared" si="0"/>
        <v>0</v>
      </c>
      <c r="I26" s="20"/>
      <c r="J26" s="21"/>
    </row>
    <row r="27" spans="1:10">
      <c r="A27" s="40" t="s">
        <v>24</v>
      </c>
      <c r="B27" s="13">
        <v>14905186.08</v>
      </c>
      <c r="C27" s="13">
        <v>15708000</v>
      </c>
      <c r="D27" s="13">
        <f>D28+D29+D30+D31+D32+D33</f>
        <v>15647011</v>
      </c>
      <c r="E27" s="13">
        <v>14745946.6</v>
      </c>
      <c r="F27" s="15">
        <v>98.93</v>
      </c>
      <c r="G27" s="42">
        <f t="shared" si="0"/>
        <v>94.241300143522622</v>
      </c>
      <c r="I27" s="20"/>
      <c r="J27" s="21"/>
    </row>
    <row r="28" spans="1:10" ht="25.5">
      <c r="A28" s="41" t="s">
        <v>25</v>
      </c>
      <c r="B28" s="8">
        <v>539492.25</v>
      </c>
      <c r="C28" s="8">
        <v>540000</v>
      </c>
      <c r="D28" s="8">
        <v>563500</v>
      </c>
      <c r="E28" s="8">
        <v>582356.26</v>
      </c>
      <c r="F28" s="9">
        <v>107.95</v>
      </c>
      <c r="G28" s="43">
        <f t="shared" si="0"/>
        <v>103.34627506654837</v>
      </c>
      <c r="I28" s="20"/>
      <c r="J28" s="21"/>
    </row>
    <row r="29" spans="1:10" ht="12.75">
      <c r="A29" s="41" t="s">
        <v>26</v>
      </c>
      <c r="B29" s="8">
        <v>12422125.779999999</v>
      </c>
      <c r="C29" s="8">
        <v>13120000</v>
      </c>
      <c r="D29" s="8">
        <v>12771011</v>
      </c>
      <c r="E29" s="8">
        <v>11902644.58</v>
      </c>
      <c r="F29" s="9">
        <v>95.82</v>
      </c>
      <c r="G29" s="43">
        <f t="shared" si="0"/>
        <v>93.200488042802561</v>
      </c>
      <c r="I29" s="20"/>
      <c r="J29" s="21"/>
    </row>
    <row r="30" spans="1:10" ht="12.75">
      <c r="A30" s="41" t="s">
        <v>27</v>
      </c>
      <c r="B30" s="8">
        <v>1414461.81</v>
      </c>
      <c r="C30" s="8">
        <v>1560000</v>
      </c>
      <c r="D30" s="8">
        <v>1890000</v>
      </c>
      <c r="E30" s="8">
        <v>1895062.97</v>
      </c>
      <c r="F30" s="9">
        <v>133.97999999999999</v>
      </c>
      <c r="G30" s="43">
        <f t="shared" si="0"/>
        <v>100.26788201058201</v>
      </c>
      <c r="I30" s="20"/>
      <c r="J30" s="21"/>
    </row>
    <row r="31" spans="1:10" ht="25.5">
      <c r="A31" s="41" t="s">
        <v>28</v>
      </c>
      <c r="B31" s="8">
        <v>239363.66</v>
      </c>
      <c r="C31" s="8">
        <v>240000</v>
      </c>
      <c r="D31" s="8">
        <v>216500</v>
      </c>
      <c r="E31" s="8">
        <v>211587.7</v>
      </c>
      <c r="F31" s="9">
        <v>88.4</v>
      </c>
      <c r="G31" s="43">
        <f t="shared" si="0"/>
        <v>97.731039260969993</v>
      </c>
      <c r="I31" s="20"/>
      <c r="J31" s="21"/>
    </row>
    <row r="32" spans="1:10" ht="12.75">
      <c r="A32" s="41" t="s">
        <v>29</v>
      </c>
      <c r="B32" s="8">
        <v>197867.16</v>
      </c>
      <c r="C32" s="8">
        <v>148000</v>
      </c>
      <c r="D32" s="8">
        <v>109000</v>
      </c>
      <c r="E32" s="8">
        <v>71219.47</v>
      </c>
      <c r="F32" s="9">
        <v>35.99</v>
      </c>
      <c r="G32" s="43">
        <f t="shared" si="0"/>
        <v>65.33896330275229</v>
      </c>
      <c r="I32" s="20"/>
      <c r="J32" s="21"/>
    </row>
    <row r="33" spans="1:10" ht="25.5">
      <c r="A33" s="41" t="s">
        <v>30</v>
      </c>
      <c r="B33" s="8">
        <v>91875.42</v>
      </c>
      <c r="C33" s="8">
        <v>100000</v>
      </c>
      <c r="D33" s="8">
        <v>97000</v>
      </c>
      <c r="E33" s="8">
        <v>83075.62</v>
      </c>
      <c r="F33" s="9">
        <v>90.42</v>
      </c>
      <c r="G33" s="43">
        <f t="shared" si="0"/>
        <v>85.64496907216494</v>
      </c>
      <c r="I33" s="20"/>
      <c r="J33" s="21"/>
    </row>
    <row r="34" spans="1:10">
      <c r="A34" s="40" t="s">
        <v>7</v>
      </c>
      <c r="B34" s="13">
        <v>2451131.67</v>
      </c>
      <c r="C34" s="13">
        <v>3752595</v>
      </c>
      <c r="D34" s="13">
        <f>D35+D36+D37+D38+D39+D40+D41+D42+D43</f>
        <v>3623108.73</v>
      </c>
      <c r="E34" s="13">
        <v>3169127.91</v>
      </c>
      <c r="F34" s="15">
        <v>129.29</v>
      </c>
      <c r="G34" s="42">
        <f t="shared" si="0"/>
        <v>87.469853823569906</v>
      </c>
      <c r="I34" s="20"/>
      <c r="J34" s="21"/>
    </row>
    <row r="35" spans="1:10" ht="12.75">
      <c r="A35" s="41" t="s">
        <v>31</v>
      </c>
      <c r="B35" s="8">
        <v>178000</v>
      </c>
      <c r="C35" s="8">
        <v>178000</v>
      </c>
      <c r="D35" s="8">
        <v>202500</v>
      </c>
      <c r="E35" s="8">
        <v>201804.63</v>
      </c>
      <c r="F35" s="9">
        <v>113.37</v>
      </c>
      <c r="G35" s="43">
        <f t="shared" si="0"/>
        <v>99.656607407407407</v>
      </c>
      <c r="I35" s="20"/>
      <c r="J35" s="21"/>
    </row>
    <row r="36" spans="1:10" ht="25.5">
      <c r="A36" s="41" t="s">
        <v>8</v>
      </c>
      <c r="B36" s="8">
        <v>256720.47</v>
      </c>
      <c r="C36" s="8">
        <v>1161595</v>
      </c>
      <c r="D36" s="8">
        <v>556108.73</v>
      </c>
      <c r="E36" s="8">
        <v>375727.78</v>
      </c>
      <c r="F36" s="9">
        <v>146.36000000000001</v>
      </c>
      <c r="G36" s="43">
        <f t="shared" si="0"/>
        <v>67.563726251878848</v>
      </c>
      <c r="I36" s="20"/>
      <c r="J36" s="21"/>
    </row>
    <row r="37" spans="1:10" ht="12.75">
      <c r="A37" s="41" t="s">
        <v>32</v>
      </c>
      <c r="B37" s="8">
        <v>120000</v>
      </c>
      <c r="C37" s="8">
        <v>120000</v>
      </c>
      <c r="D37" s="8">
        <v>155000</v>
      </c>
      <c r="E37" s="8">
        <v>150564.10999999999</v>
      </c>
      <c r="F37" s="9">
        <v>125.47</v>
      </c>
      <c r="G37" s="43">
        <f t="shared" si="0"/>
        <v>97.138135483870954</v>
      </c>
      <c r="I37" s="20"/>
      <c r="J37" s="21"/>
    </row>
    <row r="38" spans="1:10" ht="12.75">
      <c r="A38" s="41" t="s">
        <v>33</v>
      </c>
      <c r="B38" s="8">
        <v>613392.88</v>
      </c>
      <c r="C38" s="8">
        <v>615000</v>
      </c>
      <c r="D38" s="8">
        <v>782500</v>
      </c>
      <c r="E38" s="8">
        <v>734511.92</v>
      </c>
      <c r="F38" s="9">
        <v>119.75</v>
      </c>
      <c r="G38" s="43">
        <f t="shared" si="0"/>
        <v>93.867338019169338</v>
      </c>
      <c r="I38" s="20"/>
      <c r="J38" s="21"/>
    </row>
    <row r="39" spans="1:10" ht="12.75">
      <c r="A39" s="41" t="s">
        <v>34</v>
      </c>
      <c r="B39" s="8">
        <v>280810.13</v>
      </c>
      <c r="C39" s="8">
        <v>475000</v>
      </c>
      <c r="D39" s="8">
        <v>500000</v>
      </c>
      <c r="E39" s="8">
        <v>466435.32</v>
      </c>
      <c r="F39" s="9">
        <v>166.1</v>
      </c>
      <c r="G39" s="43">
        <f t="shared" si="0"/>
        <v>93.287064000000001</v>
      </c>
      <c r="I39" s="20"/>
      <c r="J39" s="21"/>
    </row>
    <row r="40" spans="1:10" ht="12.75">
      <c r="A40" s="41" t="s">
        <v>35</v>
      </c>
      <c r="B40" s="8">
        <v>284481.44</v>
      </c>
      <c r="C40" s="8">
        <v>312000</v>
      </c>
      <c r="D40" s="8">
        <v>304500</v>
      </c>
      <c r="E40" s="8">
        <v>303632.58</v>
      </c>
      <c r="F40" s="9">
        <v>106.73</v>
      </c>
      <c r="G40" s="43">
        <f t="shared" si="0"/>
        <v>99.715133004926116</v>
      </c>
      <c r="I40" s="20"/>
      <c r="J40" s="21"/>
    </row>
    <row r="41" spans="1:10" ht="12.75">
      <c r="A41" s="41" t="s">
        <v>36</v>
      </c>
      <c r="B41" s="8">
        <v>357610.43</v>
      </c>
      <c r="C41" s="8">
        <v>405000</v>
      </c>
      <c r="D41" s="8">
        <v>476000</v>
      </c>
      <c r="E41" s="8">
        <v>415063.55</v>
      </c>
      <c r="F41" s="9">
        <v>116.07</v>
      </c>
      <c r="G41" s="43">
        <f t="shared" si="0"/>
        <v>87.198224789915969</v>
      </c>
      <c r="I41" s="20"/>
      <c r="J41" s="21"/>
    </row>
    <row r="42" spans="1:10" ht="12.75">
      <c r="A42" s="41" t="s">
        <v>37</v>
      </c>
      <c r="B42" s="8">
        <v>289914.65999999997</v>
      </c>
      <c r="C42" s="8">
        <v>376000</v>
      </c>
      <c r="D42" s="8">
        <v>396500</v>
      </c>
      <c r="E42" s="8">
        <v>361889.27</v>
      </c>
      <c r="F42" s="9">
        <v>124.83</v>
      </c>
      <c r="G42" s="43">
        <f t="shared" si="0"/>
        <v>91.270938209331661</v>
      </c>
      <c r="I42" s="20"/>
      <c r="J42" s="21"/>
    </row>
    <row r="43" spans="1:10" ht="12.75">
      <c r="A43" s="41" t="s">
        <v>38</v>
      </c>
      <c r="B43" s="8">
        <v>70201.66</v>
      </c>
      <c r="C43" s="8">
        <v>110000</v>
      </c>
      <c r="D43" s="8">
        <v>250000</v>
      </c>
      <c r="E43" s="8">
        <v>159498.75</v>
      </c>
      <c r="F43" s="9">
        <v>227.2</v>
      </c>
      <c r="G43" s="43">
        <f t="shared" si="0"/>
        <v>63.799499999999995</v>
      </c>
      <c r="I43" s="20"/>
      <c r="J43" s="21"/>
    </row>
    <row r="44" spans="1:10" ht="19.5">
      <c r="A44" s="40" t="s">
        <v>39</v>
      </c>
      <c r="B44" s="13">
        <v>19950.95</v>
      </c>
      <c r="C44" s="13">
        <v>55000</v>
      </c>
      <c r="D44" s="13">
        <v>55000</v>
      </c>
      <c r="E44" s="13">
        <v>42234.97</v>
      </c>
      <c r="F44" s="15">
        <v>211.69</v>
      </c>
      <c r="G44" s="42">
        <f t="shared" si="0"/>
        <v>76.79085454545455</v>
      </c>
      <c r="I44" s="20"/>
      <c r="J44" s="21"/>
    </row>
    <row r="45" spans="1:10" ht="25.5">
      <c r="A45" s="41" t="s">
        <v>40</v>
      </c>
      <c r="B45" s="8">
        <v>19950.95</v>
      </c>
      <c r="C45" s="8">
        <v>55000</v>
      </c>
      <c r="D45" s="8">
        <v>55000</v>
      </c>
      <c r="E45" s="8">
        <v>42234.97</v>
      </c>
      <c r="F45" s="9">
        <v>211.69</v>
      </c>
      <c r="G45" s="43">
        <f t="shared" si="0"/>
        <v>76.79085454545455</v>
      </c>
      <c r="I45" s="20"/>
      <c r="J45" s="21"/>
    </row>
    <row r="46" spans="1:10">
      <c r="A46" s="40" t="s">
        <v>41</v>
      </c>
      <c r="B46" s="13">
        <v>277313.03000000003</v>
      </c>
      <c r="C46" s="13">
        <v>313000</v>
      </c>
      <c r="D46" s="13">
        <f>D47+D48+D49+D50+D51+D52</f>
        <v>406050</v>
      </c>
      <c r="E46" s="13">
        <v>368741.7</v>
      </c>
      <c r="F46" s="15">
        <v>132.97</v>
      </c>
      <c r="G46" s="42">
        <f t="shared" si="0"/>
        <v>90.811895086811973</v>
      </c>
      <c r="I46" s="20"/>
      <c r="J46" s="21"/>
    </row>
    <row r="47" spans="1:10" ht="25.5">
      <c r="A47" s="41" t="s">
        <v>42</v>
      </c>
      <c r="B47" s="8">
        <v>43554.080000000002</v>
      </c>
      <c r="C47" s="8">
        <v>54000</v>
      </c>
      <c r="D47" s="8">
        <v>80000</v>
      </c>
      <c r="E47" s="8">
        <v>63573.01</v>
      </c>
      <c r="F47" s="9">
        <v>145.96</v>
      </c>
      <c r="G47" s="43">
        <f t="shared" si="0"/>
        <v>79.466262500000013</v>
      </c>
      <c r="I47" s="20"/>
      <c r="J47" s="21"/>
    </row>
    <row r="48" spans="1:10" ht="12.75">
      <c r="A48" s="41" t="s">
        <v>43</v>
      </c>
      <c r="B48" s="8">
        <v>146241.66</v>
      </c>
      <c r="C48" s="8">
        <v>176000</v>
      </c>
      <c r="D48" s="8">
        <v>212500</v>
      </c>
      <c r="E48" s="8">
        <v>212500</v>
      </c>
      <c r="F48" s="9">
        <v>145.31</v>
      </c>
      <c r="G48" s="43">
        <f t="shared" si="0"/>
        <v>100</v>
      </c>
      <c r="I48" s="20"/>
      <c r="J48" s="21"/>
    </row>
    <row r="49" spans="1:10" ht="12.75">
      <c r="A49" s="41" t="s">
        <v>44</v>
      </c>
      <c r="B49" s="8">
        <v>11026.4</v>
      </c>
      <c r="C49" s="8">
        <v>19000</v>
      </c>
      <c r="D49" s="8">
        <v>26750</v>
      </c>
      <c r="E49" s="8">
        <v>22754.959999999999</v>
      </c>
      <c r="F49" s="9">
        <v>206.37</v>
      </c>
      <c r="G49" s="43">
        <f t="shared" si="0"/>
        <v>85.065271028037387</v>
      </c>
      <c r="I49" s="20"/>
      <c r="J49" s="21"/>
    </row>
    <row r="50" spans="1:10" ht="12.75">
      <c r="A50" s="41" t="s">
        <v>45</v>
      </c>
      <c r="B50" s="8">
        <v>43408.3</v>
      </c>
      <c r="C50" s="8">
        <v>46000</v>
      </c>
      <c r="D50" s="8">
        <v>65000</v>
      </c>
      <c r="E50" s="8">
        <v>59676.23</v>
      </c>
      <c r="F50" s="9">
        <v>137.47999999999999</v>
      </c>
      <c r="G50" s="43">
        <f t="shared" si="0"/>
        <v>91.809584615384622</v>
      </c>
      <c r="I50" s="20"/>
      <c r="J50" s="21"/>
    </row>
    <row r="51" spans="1:10" ht="12.75">
      <c r="A51" s="41" t="s">
        <v>46</v>
      </c>
      <c r="B51" s="8"/>
      <c r="C51" s="8"/>
      <c r="D51" s="8">
        <v>15000</v>
      </c>
      <c r="E51" s="8">
        <v>3437.5</v>
      </c>
      <c r="F51" s="9"/>
      <c r="G51" s="43">
        <f t="shared" si="0"/>
        <v>22.916666666666664</v>
      </c>
      <c r="I51" s="20"/>
      <c r="J51" s="21"/>
    </row>
    <row r="52" spans="1:10" ht="12.75">
      <c r="A52" s="41" t="s">
        <v>47</v>
      </c>
      <c r="B52" s="8">
        <v>33082.589999999997</v>
      </c>
      <c r="C52" s="8">
        <v>18000</v>
      </c>
      <c r="D52" s="8">
        <v>6800</v>
      </c>
      <c r="E52" s="8">
        <v>6800</v>
      </c>
      <c r="F52" s="9">
        <v>20.55</v>
      </c>
      <c r="G52" s="43">
        <f t="shared" si="0"/>
        <v>100</v>
      </c>
      <c r="I52" s="20"/>
      <c r="J52" s="21"/>
    </row>
    <row r="53" spans="1:10">
      <c r="A53" s="40" t="s">
        <v>48</v>
      </c>
      <c r="B53" s="13">
        <v>64584.23</v>
      </c>
      <c r="C53" s="13">
        <v>36500</v>
      </c>
      <c r="D53" s="13">
        <f>D54+D55</f>
        <v>70400</v>
      </c>
      <c r="E53" s="13">
        <v>56786.33</v>
      </c>
      <c r="F53" s="15">
        <v>87.93</v>
      </c>
      <c r="G53" s="42">
        <f t="shared" si="0"/>
        <v>80.662400568181823</v>
      </c>
      <c r="I53" s="20"/>
      <c r="J53" s="21"/>
    </row>
    <row r="54" spans="1:10" ht="25.5">
      <c r="A54" s="41" t="s">
        <v>49</v>
      </c>
      <c r="B54" s="8">
        <v>11410.41</v>
      </c>
      <c r="C54" s="8">
        <v>12000</v>
      </c>
      <c r="D54" s="8">
        <v>17400</v>
      </c>
      <c r="E54" s="8">
        <v>15893.1</v>
      </c>
      <c r="F54" s="9">
        <v>139.29</v>
      </c>
      <c r="G54" s="43">
        <f t="shared" si="0"/>
        <v>91.339655172413785</v>
      </c>
      <c r="I54" s="20"/>
      <c r="J54" s="21"/>
    </row>
    <row r="55" spans="1:10" ht="12.75">
      <c r="A55" s="41" t="s">
        <v>50</v>
      </c>
      <c r="B55" s="8">
        <v>53173.82</v>
      </c>
      <c r="C55" s="8">
        <v>24500</v>
      </c>
      <c r="D55" s="8">
        <v>53000</v>
      </c>
      <c r="E55" s="8">
        <v>40893.230000000003</v>
      </c>
      <c r="F55" s="9">
        <v>76.900000000000006</v>
      </c>
      <c r="G55" s="43">
        <f t="shared" si="0"/>
        <v>77.157037735849059</v>
      </c>
      <c r="I55" s="20"/>
      <c r="J55" s="21"/>
    </row>
    <row r="56" spans="1:10">
      <c r="A56" s="40" t="s">
        <v>51</v>
      </c>
      <c r="B56" s="13"/>
      <c r="C56" s="13"/>
      <c r="D56" s="13">
        <f>D57</f>
        <v>26000</v>
      </c>
      <c r="E56" s="13">
        <v>11562.5</v>
      </c>
      <c r="F56" s="15"/>
      <c r="G56" s="42">
        <f t="shared" si="0"/>
        <v>44.471153846153847</v>
      </c>
      <c r="I56" s="20"/>
      <c r="J56" s="21"/>
    </row>
    <row r="57" spans="1:10" ht="25.5">
      <c r="A57" s="41" t="s">
        <v>52</v>
      </c>
      <c r="B57" s="8"/>
      <c r="C57" s="8"/>
      <c r="D57" s="8">
        <v>26000</v>
      </c>
      <c r="E57" s="8">
        <v>11562.5</v>
      </c>
      <c r="F57" s="9"/>
      <c r="G57" s="43">
        <f t="shared" si="0"/>
        <v>44.471153846153847</v>
      </c>
      <c r="I57" s="20"/>
      <c r="J57" s="21"/>
    </row>
    <row r="58" spans="1:10" ht="25.5">
      <c r="A58" s="38" t="s">
        <v>53</v>
      </c>
      <c r="B58" s="3">
        <v>642404.38</v>
      </c>
      <c r="C58" s="2"/>
      <c r="D58" s="2"/>
      <c r="E58" s="2"/>
      <c r="F58" s="2"/>
      <c r="G58" s="43"/>
      <c r="I58" s="20"/>
      <c r="J58" s="21"/>
    </row>
    <row r="59" spans="1:10" ht="12.75">
      <c r="A59" s="40" t="s">
        <v>24</v>
      </c>
      <c r="B59" s="13">
        <v>20000</v>
      </c>
      <c r="C59" s="14"/>
      <c r="D59" s="14"/>
      <c r="E59" s="14"/>
      <c r="F59" s="14"/>
      <c r="G59" s="43"/>
      <c r="I59" s="20"/>
      <c r="J59" s="21"/>
    </row>
    <row r="60" spans="1:10" ht="12.75">
      <c r="A60" s="41" t="s">
        <v>29</v>
      </c>
      <c r="B60" s="8">
        <v>20000</v>
      </c>
      <c r="C60" s="7"/>
      <c r="D60" s="7"/>
      <c r="E60" s="7"/>
      <c r="F60" s="7"/>
      <c r="G60" s="43"/>
      <c r="I60" s="20"/>
      <c r="J60" s="21"/>
    </row>
    <row r="61" spans="1:10" ht="12.75">
      <c r="A61" s="40" t="s">
        <v>7</v>
      </c>
      <c r="B61" s="13">
        <v>622404.38</v>
      </c>
      <c r="C61" s="14"/>
      <c r="D61" s="14"/>
      <c r="E61" s="14"/>
      <c r="F61" s="14"/>
      <c r="G61" s="43"/>
      <c r="I61" s="20"/>
      <c r="J61" s="21"/>
    </row>
    <row r="62" spans="1:10" ht="25.5">
      <c r="A62" s="41" t="s">
        <v>8</v>
      </c>
      <c r="B62" s="8">
        <v>262200.38</v>
      </c>
      <c r="C62" s="7"/>
      <c r="D62" s="7"/>
      <c r="E62" s="7"/>
      <c r="F62" s="7"/>
      <c r="G62" s="43"/>
      <c r="I62" s="20"/>
      <c r="J62" s="21"/>
    </row>
    <row r="63" spans="1:10" ht="12.75">
      <c r="A63" s="41" t="s">
        <v>34</v>
      </c>
      <c r="B63" s="8">
        <v>250000</v>
      </c>
      <c r="C63" s="7"/>
      <c r="D63" s="7"/>
      <c r="E63" s="7"/>
      <c r="F63" s="7"/>
      <c r="G63" s="43"/>
      <c r="I63" s="20"/>
      <c r="J63" s="21"/>
    </row>
    <row r="64" spans="1:10" ht="12.75">
      <c r="A64" s="41" t="s">
        <v>36</v>
      </c>
      <c r="B64" s="8">
        <v>45000</v>
      </c>
      <c r="C64" s="7"/>
      <c r="D64" s="7"/>
      <c r="E64" s="7"/>
      <c r="F64" s="7"/>
      <c r="G64" s="43"/>
      <c r="I64" s="20"/>
      <c r="J64" s="21"/>
    </row>
    <row r="65" spans="1:10" ht="12.75">
      <c r="A65" s="41" t="s">
        <v>37</v>
      </c>
      <c r="B65" s="8">
        <v>65204</v>
      </c>
      <c r="C65" s="7"/>
      <c r="D65" s="7"/>
      <c r="E65" s="7"/>
      <c r="F65" s="7"/>
      <c r="G65" s="43"/>
      <c r="I65" s="20"/>
      <c r="J65" s="21"/>
    </row>
    <row r="66" spans="1:10" ht="12.75">
      <c r="A66" s="38" t="s">
        <v>54</v>
      </c>
      <c r="B66" s="3">
        <v>176375.15</v>
      </c>
      <c r="C66" s="3">
        <v>100000</v>
      </c>
      <c r="D66" s="3">
        <f>D67</f>
        <v>600000</v>
      </c>
      <c r="E66" s="3">
        <v>564229.76</v>
      </c>
      <c r="F66" s="4">
        <v>319.89999999999998</v>
      </c>
      <c r="G66" s="35">
        <f t="shared" si="0"/>
        <v>94.038293333333328</v>
      </c>
      <c r="I66" s="20"/>
      <c r="J66" s="21"/>
    </row>
    <row r="67" spans="1:10">
      <c r="A67" s="40" t="s">
        <v>10</v>
      </c>
      <c r="B67" s="13">
        <v>176375.15</v>
      </c>
      <c r="C67" s="13">
        <v>100000</v>
      </c>
      <c r="D67" s="13">
        <f>D68</f>
        <v>600000</v>
      </c>
      <c r="E67" s="13">
        <v>553330.76</v>
      </c>
      <c r="F67" s="15">
        <v>313.72000000000003</v>
      </c>
      <c r="G67" s="42">
        <f t="shared" si="0"/>
        <v>92.221793333333338</v>
      </c>
      <c r="I67" s="20"/>
      <c r="J67" s="21"/>
    </row>
    <row r="68" spans="1:10" ht="12.75">
      <c r="A68" s="41" t="s">
        <v>11</v>
      </c>
      <c r="B68" s="8">
        <v>176375.15</v>
      </c>
      <c r="C68" s="8">
        <v>100000</v>
      </c>
      <c r="D68" s="8">
        <v>600000</v>
      </c>
      <c r="E68" s="8">
        <v>553330.76</v>
      </c>
      <c r="F68" s="9">
        <v>313.72000000000003</v>
      </c>
      <c r="G68" s="43">
        <f t="shared" ref="G68:G131" si="1">E68/D68*100</f>
        <v>92.221793333333338</v>
      </c>
      <c r="I68" s="20"/>
      <c r="J68" s="21"/>
    </row>
    <row r="69" spans="1:10" ht="12.75">
      <c r="A69" s="40" t="s">
        <v>24</v>
      </c>
      <c r="B69" s="14"/>
      <c r="C69" s="14"/>
      <c r="D69" s="14"/>
      <c r="E69" s="13">
        <v>10899</v>
      </c>
      <c r="F69" s="14"/>
      <c r="G69" s="43"/>
      <c r="I69" s="20"/>
      <c r="J69" s="21"/>
    </row>
    <row r="70" spans="1:10" ht="12.75">
      <c r="A70" s="41" t="s">
        <v>26</v>
      </c>
      <c r="B70" s="7"/>
      <c r="C70" s="7"/>
      <c r="D70" s="7"/>
      <c r="E70" s="8">
        <v>10899</v>
      </c>
      <c r="F70" s="7"/>
      <c r="G70" s="43"/>
      <c r="I70" s="20"/>
      <c r="J70" s="21"/>
    </row>
    <row r="71" spans="1:10" ht="25.5">
      <c r="A71" s="38" t="s">
        <v>55</v>
      </c>
      <c r="B71" s="3">
        <v>74526.13</v>
      </c>
      <c r="C71" s="2"/>
      <c r="D71" s="2"/>
      <c r="E71" s="2"/>
      <c r="F71" s="2"/>
      <c r="G71" s="43"/>
      <c r="I71" s="20"/>
      <c r="J71" s="21"/>
    </row>
    <row r="72" spans="1:10" ht="12.75">
      <c r="A72" s="40" t="s">
        <v>10</v>
      </c>
      <c r="B72" s="13">
        <v>74526.13</v>
      </c>
      <c r="C72" s="14"/>
      <c r="D72" s="14"/>
      <c r="E72" s="14"/>
      <c r="F72" s="14"/>
      <c r="G72" s="43"/>
      <c r="I72" s="20"/>
      <c r="J72" s="21"/>
    </row>
    <row r="73" spans="1:10" ht="12.75">
      <c r="A73" s="41" t="s">
        <v>11</v>
      </c>
      <c r="B73" s="8">
        <v>74526.13</v>
      </c>
      <c r="C73" s="7"/>
      <c r="D73" s="7"/>
      <c r="E73" s="7"/>
      <c r="F73" s="7"/>
      <c r="G73" s="43"/>
      <c r="I73" s="20"/>
      <c r="J73" s="21"/>
    </row>
    <row r="74" spans="1:10" ht="12.75">
      <c r="A74" s="38" t="s">
        <v>56</v>
      </c>
      <c r="B74" s="3">
        <v>223621.56</v>
      </c>
      <c r="C74" s="3">
        <v>230000</v>
      </c>
      <c r="D74" s="3">
        <v>230000</v>
      </c>
      <c r="E74" s="3">
        <v>5687.5</v>
      </c>
      <c r="F74" s="4">
        <v>2.54</v>
      </c>
      <c r="G74" s="35">
        <f t="shared" si="1"/>
        <v>2.4728260869565215</v>
      </c>
      <c r="I74" s="20"/>
      <c r="J74" s="21"/>
    </row>
    <row r="75" spans="1:10">
      <c r="A75" s="40" t="s">
        <v>19</v>
      </c>
      <c r="B75" s="14"/>
      <c r="C75" s="13">
        <v>20000</v>
      </c>
      <c r="D75" s="13">
        <v>20000</v>
      </c>
      <c r="E75" s="13">
        <v>2200</v>
      </c>
      <c r="F75" s="14"/>
      <c r="G75" s="42">
        <f t="shared" si="1"/>
        <v>11</v>
      </c>
      <c r="I75" s="20"/>
      <c r="J75" s="21"/>
    </row>
    <row r="76" spans="1:10" ht="12.75">
      <c r="A76" s="41" t="s">
        <v>20</v>
      </c>
      <c r="B76" s="7"/>
      <c r="C76" s="8">
        <v>10000</v>
      </c>
      <c r="D76" s="8">
        <v>10000</v>
      </c>
      <c r="E76" s="7"/>
      <c r="F76" s="7"/>
      <c r="G76" s="43">
        <f t="shared" si="1"/>
        <v>0</v>
      </c>
      <c r="I76" s="20"/>
      <c r="J76" s="21"/>
    </row>
    <row r="77" spans="1:10" ht="12.75">
      <c r="A77" s="41" t="s">
        <v>22</v>
      </c>
      <c r="B77" s="7"/>
      <c r="C77" s="8">
        <v>10000</v>
      </c>
      <c r="D77" s="8">
        <v>10000</v>
      </c>
      <c r="E77" s="8">
        <v>2200</v>
      </c>
      <c r="F77" s="7"/>
      <c r="G77" s="43">
        <f t="shared" si="1"/>
        <v>22</v>
      </c>
      <c r="I77" s="20"/>
      <c r="J77" s="21"/>
    </row>
    <row r="78" spans="1:10">
      <c r="A78" s="40" t="s">
        <v>24</v>
      </c>
      <c r="B78" s="13">
        <v>223621.56</v>
      </c>
      <c r="C78" s="13">
        <v>210000</v>
      </c>
      <c r="D78" s="13">
        <v>210000</v>
      </c>
      <c r="E78" s="13">
        <v>2487.5</v>
      </c>
      <c r="F78" s="15">
        <v>1.1100000000000001</v>
      </c>
      <c r="G78" s="42">
        <f t="shared" si="1"/>
        <v>1.1845238095238095</v>
      </c>
      <c r="I78" s="20"/>
      <c r="J78" s="21"/>
    </row>
    <row r="79" spans="1:10" ht="12.75">
      <c r="A79" s="41" t="s">
        <v>26</v>
      </c>
      <c r="B79" s="8">
        <v>223621.56</v>
      </c>
      <c r="C79" s="8">
        <v>210000</v>
      </c>
      <c r="D79" s="8">
        <v>210000</v>
      </c>
      <c r="E79" s="8">
        <v>2487.5</v>
      </c>
      <c r="F79" s="9">
        <v>1.1100000000000001</v>
      </c>
      <c r="G79" s="43">
        <f t="shared" si="1"/>
        <v>1.1845238095238095</v>
      </c>
      <c r="I79" s="20"/>
      <c r="J79" s="21"/>
    </row>
    <row r="80" spans="1:10" ht="12.75">
      <c r="A80" s="40" t="s">
        <v>7</v>
      </c>
      <c r="B80" s="14"/>
      <c r="C80" s="14"/>
      <c r="D80" s="14"/>
      <c r="E80" s="13">
        <v>1000</v>
      </c>
      <c r="F80" s="14"/>
      <c r="G80" s="43"/>
      <c r="I80" s="20"/>
      <c r="J80" s="21"/>
    </row>
    <row r="81" spans="1:10" ht="12.75">
      <c r="A81" s="41" t="s">
        <v>38</v>
      </c>
      <c r="B81" s="7"/>
      <c r="C81" s="7"/>
      <c r="D81" s="7"/>
      <c r="E81" s="8">
        <v>1000</v>
      </c>
      <c r="F81" s="7"/>
      <c r="G81" s="43"/>
      <c r="I81" s="20"/>
      <c r="J81" s="21"/>
    </row>
    <row r="82" spans="1:10" ht="38.25">
      <c r="A82" s="38" t="s">
        <v>57</v>
      </c>
      <c r="B82" s="3">
        <v>199984.89</v>
      </c>
      <c r="C82" s="3">
        <v>650000</v>
      </c>
      <c r="D82" s="3">
        <f>D85</f>
        <v>750000</v>
      </c>
      <c r="E82" s="3">
        <v>666811.94999999995</v>
      </c>
      <c r="F82" s="4">
        <v>333.43</v>
      </c>
      <c r="G82" s="35">
        <f t="shared" si="1"/>
        <v>88.908259999999999</v>
      </c>
      <c r="I82" s="20"/>
      <c r="J82" s="21"/>
    </row>
    <row r="83" spans="1:10" ht="12.75">
      <c r="A83" s="40" t="s">
        <v>24</v>
      </c>
      <c r="B83" s="13">
        <v>199984.89</v>
      </c>
      <c r="C83" s="14"/>
      <c r="D83" s="14"/>
      <c r="E83" s="14"/>
      <c r="F83" s="14"/>
      <c r="G83" s="43"/>
      <c r="I83" s="20"/>
      <c r="J83" s="21"/>
    </row>
    <row r="84" spans="1:10" ht="12.75">
      <c r="A84" s="41" t="s">
        <v>26</v>
      </c>
      <c r="B84" s="8">
        <v>199984.89</v>
      </c>
      <c r="C84" s="7"/>
      <c r="D84" s="7"/>
      <c r="E84" s="7"/>
      <c r="F84" s="7"/>
      <c r="G84" s="43"/>
      <c r="I84" s="20"/>
      <c r="J84" s="21"/>
    </row>
    <row r="85" spans="1:10">
      <c r="A85" s="40" t="s">
        <v>7</v>
      </c>
      <c r="B85" s="14"/>
      <c r="C85" s="13">
        <v>650000</v>
      </c>
      <c r="D85" s="13">
        <f>D86</f>
        <v>750000</v>
      </c>
      <c r="E85" s="13">
        <v>666811.94999999995</v>
      </c>
      <c r="F85" s="14"/>
      <c r="G85" s="42">
        <f t="shared" si="1"/>
        <v>88.908259999999999</v>
      </c>
      <c r="I85" s="20"/>
      <c r="J85" s="21"/>
    </row>
    <row r="86" spans="1:10" ht="25.5">
      <c r="A86" s="41" t="s">
        <v>8</v>
      </c>
      <c r="B86" s="7"/>
      <c r="C86" s="8">
        <v>650000</v>
      </c>
      <c r="D86" s="8">
        <v>750000</v>
      </c>
      <c r="E86" s="8">
        <v>666811.94999999995</v>
      </c>
      <c r="F86" s="7"/>
      <c r="G86" s="43">
        <f t="shared" si="1"/>
        <v>88.908259999999999</v>
      </c>
      <c r="I86" s="20"/>
      <c r="J86" s="21"/>
    </row>
    <row r="87" spans="1:10" ht="25.5" customHeight="1">
      <c r="A87" s="36" t="s">
        <v>58</v>
      </c>
      <c r="B87" s="11">
        <v>1264895.6399999999</v>
      </c>
      <c r="C87" s="11">
        <v>1585000</v>
      </c>
      <c r="D87" s="11">
        <f>D88</f>
        <v>1485000</v>
      </c>
      <c r="E87" s="11">
        <v>1193858.6499999999</v>
      </c>
      <c r="F87" s="12">
        <v>94.38</v>
      </c>
      <c r="G87" s="37">
        <f t="shared" si="1"/>
        <v>80.394521885521868</v>
      </c>
      <c r="I87" s="20"/>
      <c r="J87" s="21"/>
    </row>
    <row r="88" spans="1:10" ht="25.5">
      <c r="A88" s="38" t="s">
        <v>9</v>
      </c>
      <c r="B88" s="3">
        <v>1264895.6399999999</v>
      </c>
      <c r="C88" s="3">
        <v>1585000</v>
      </c>
      <c r="D88" s="3">
        <f>D89+D92+D94+D96</f>
        <v>1485000</v>
      </c>
      <c r="E88" s="3">
        <v>1193858.6499999999</v>
      </c>
      <c r="F88" s="4">
        <v>94.38</v>
      </c>
      <c r="G88" s="35">
        <f t="shared" si="1"/>
        <v>80.394521885521868</v>
      </c>
      <c r="I88" s="20"/>
      <c r="J88" s="21"/>
    </row>
    <row r="89" spans="1:10">
      <c r="A89" s="40" t="s">
        <v>10</v>
      </c>
      <c r="B89" s="13">
        <v>1033033.15</v>
      </c>
      <c r="C89" s="13">
        <v>1275000</v>
      </c>
      <c r="D89" s="13">
        <f>D90+D91</f>
        <v>1175000</v>
      </c>
      <c r="E89" s="13">
        <v>969057.01</v>
      </c>
      <c r="F89" s="15">
        <v>93.81</v>
      </c>
      <c r="G89" s="42">
        <f t="shared" si="1"/>
        <v>82.472937021276593</v>
      </c>
      <c r="I89" s="20"/>
      <c r="J89" s="21"/>
    </row>
    <row r="90" spans="1:10" ht="12.75">
      <c r="A90" s="41" t="s">
        <v>11</v>
      </c>
      <c r="B90" s="8">
        <v>933117.5</v>
      </c>
      <c r="C90" s="8">
        <v>1150000</v>
      </c>
      <c r="D90" s="8">
        <v>1050000</v>
      </c>
      <c r="E90" s="8">
        <v>860851.9</v>
      </c>
      <c r="F90" s="9">
        <v>92.26</v>
      </c>
      <c r="G90" s="43">
        <f t="shared" si="1"/>
        <v>81.985895238095239</v>
      </c>
      <c r="I90" s="20"/>
      <c r="J90" s="21"/>
    </row>
    <row r="91" spans="1:10" ht="12.75">
      <c r="A91" s="41" t="s">
        <v>13</v>
      </c>
      <c r="B91" s="8">
        <v>99915.65</v>
      </c>
      <c r="C91" s="8">
        <v>125000</v>
      </c>
      <c r="D91" s="8">
        <v>125000</v>
      </c>
      <c r="E91" s="8">
        <v>108205.11</v>
      </c>
      <c r="F91" s="9">
        <v>108.3</v>
      </c>
      <c r="G91" s="43">
        <f t="shared" si="1"/>
        <v>86.564088000000012</v>
      </c>
      <c r="I91" s="20"/>
      <c r="J91" s="21"/>
    </row>
    <row r="92" spans="1:10">
      <c r="A92" s="40" t="s">
        <v>14</v>
      </c>
      <c r="B92" s="13">
        <v>27626</v>
      </c>
      <c r="C92" s="13">
        <v>30000</v>
      </c>
      <c r="D92" s="13">
        <v>30000</v>
      </c>
      <c r="E92" s="13">
        <v>33900</v>
      </c>
      <c r="F92" s="15">
        <v>122.71</v>
      </c>
      <c r="G92" s="42">
        <f t="shared" si="1"/>
        <v>112.99999999999999</v>
      </c>
      <c r="I92" s="20"/>
      <c r="J92" s="21"/>
    </row>
    <row r="93" spans="1:10" ht="12.75">
      <c r="A93" s="41" t="s">
        <v>15</v>
      </c>
      <c r="B93" s="8">
        <v>27626</v>
      </c>
      <c r="C93" s="8">
        <v>30000</v>
      </c>
      <c r="D93" s="8">
        <v>30000</v>
      </c>
      <c r="E93" s="8">
        <v>33900</v>
      </c>
      <c r="F93" s="9">
        <v>122.71</v>
      </c>
      <c r="G93" s="43">
        <f t="shared" si="1"/>
        <v>112.99999999999999</v>
      </c>
      <c r="I93" s="20"/>
      <c r="J93" s="21"/>
    </row>
    <row r="94" spans="1:10">
      <c r="A94" s="40" t="s">
        <v>16</v>
      </c>
      <c r="B94" s="13">
        <v>171443.93</v>
      </c>
      <c r="C94" s="13">
        <v>210000</v>
      </c>
      <c r="D94" s="13">
        <v>210000</v>
      </c>
      <c r="E94" s="13">
        <v>168143.4</v>
      </c>
      <c r="F94" s="15">
        <v>98.07</v>
      </c>
      <c r="G94" s="42">
        <f t="shared" si="1"/>
        <v>80.068285714285707</v>
      </c>
      <c r="I94" s="20"/>
      <c r="J94" s="21"/>
    </row>
    <row r="95" spans="1:10" ht="25.5">
      <c r="A95" s="41" t="s">
        <v>17</v>
      </c>
      <c r="B95" s="8">
        <v>171443.93</v>
      </c>
      <c r="C95" s="8">
        <v>210000</v>
      </c>
      <c r="D95" s="8">
        <v>210000</v>
      </c>
      <c r="E95" s="8">
        <v>168143.4</v>
      </c>
      <c r="F95" s="9">
        <v>98.07</v>
      </c>
      <c r="G95" s="43">
        <f t="shared" si="1"/>
        <v>80.068285714285707</v>
      </c>
      <c r="I95" s="20"/>
      <c r="J95" s="21"/>
    </row>
    <row r="96" spans="1:10">
      <c r="A96" s="40" t="s">
        <v>19</v>
      </c>
      <c r="B96" s="13">
        <v>32792.559999999998</v>
      </c>
      <c r="C96" s="13">
        <v>70000</v>
      </c>
      <c r="D96" s="13">
        <v>70000</v>
      </c>
      <c r="E96" s="13">
        <v>22758.240000000002</v>
      </c>
      <c r="F96" s="15">
        <v>69.400000000000006</v>
      </c>
      <c r="G96" s="42">
        <f t="shared" si="1"/>
        <v>32.511771428571429</v>
      </c>
      <c r="I96" s="20"/>
      <c r="J96" s="21"/>
    </row>
    <row r="97" spans="1:10" ht="25.5">
      <c r="A97" s="41" t="s">
        <v>21</v>
      </c>
      <c r="B97" s="8">
        <v>32792.559999999998</v>
      </c>
      <c r="C97" s="8">
        <v>70000</v>
      </c>
      <c r="D97" s="8">
        <v>70000</v>
      </c>
      <c r="E97" s="8">
        <v>22758.240000000002</v>
      </c>
      <c r="F97" s="9">
        <v>69.400000000000006</v>
      </c>
      <c r="G97" s="43">
        <f t="shared" si="1"/>
        <v>32.511771428571429</v>
      </c>
      <c r="I97" s="20"/>
      <c r="J97" s="21"/>
    </row>
    <row r="98" spans="1:10" ht="25.5" customHeight="1">
      <c r="A98" s="36" t="s">
        <v>59</v>
      </c>
      <c r="B98" s="10"/>
      <c r="C98" s="11">
        <v>3350000</v>
      </c>
      <c r="D98" s="11">
        <v>3350000</v>
      </c>
      <c r="E98" s="11">
        <v>3350000</v>
      </c>
      <c r="F98" s="10"/>
      <c r="G98" s="37">
        <f t="shared" si="1"/>
        <v>100</v>
      </c>
      <c r="I98" s="20"/>
      <c r="J98" s="21"/>
    </row>
    <row r="99" spans="1:10" ht="12.75">
      <c r="A99" s="38" t="s">
        <v>60</v>
      </c>
      <c r="B99" s="2"/>
      <c r="C99" s="3">
        <v>850000</v>
      </c>
      <c r="D99" s="3">
        <v>850000</v>
      </c>
      <c r="E99" s="3">
        <v>850000</v>
      </c>
      <c r="F99" s="2"/>
      <c r="G99" s="35">
        <f t="shared" si="1"/>
        <v>100</v>
      </c>
      <c r="I99" s="20"/>
      <c r="J99" s="21"/>
    </row>
    <row r="100" spans="1:10">
      <c r="A100" s="40" t="s">
        <v>10</v>
      </c>
      <c r="B100" s="14"/>
      <c r="C100" s="13">
        <v>640000</v>
      </c>
      <c r="D100" s="13">
        <v>640000</v>
      </c>
      <c r="E100" s="13">
        <v>640000</v>
      </c>
      <c r="F100" s="14"/>
      <c r="G100" s="42">
        <f t="shared" si="1"/>
        <v>100</v>
      </c>
      <c r="I100" s="20"/>
      <c r="J100" s="21"/>
    </row>
    <row r="101" spans="1:10" ht="12.75">
      <c r="A101" s="41" t="s">
        <v>11</v>
      </c>
      <c r="B101" s="7"/>
      <c r="C101" s="8">
        <v>640000</v>
      </c>
      <c r="D101" s="8">
        <v>640000</v>
      </c>
      <c r="E101" s="8">
        <v>640000</v>
      </c>
      <c r="F101" s="7"/>
      <c r="G101" s="43">
        <f t="shared" si="1"/>
        <v>100</v>
      </c>
      <c r="I101" s="20"/>
      <c r="J101" s="21"/>
    </row>
    <row r="102" spans="1:10">
      <c r="A102" s="40" t="s">
        <v>16</v>
      </c>
      <c r="B102" s="14"/>
      <c r="C102" s="13">
        <v>210000</v>
      </c>
      <c r="D102" s="13">
        <v>210000</v>
      </c>
      <c r="E102" s="13">
        <v>210000</v>
      </c>
      <c r="F102" s="14"/>
      <c r="G102" s="42">
        <f t="shared" si="1"/>
        <v>100</v>
      </c>
      <c r="I102" s="20"/>
      <c r="J102" s="21"/>
    </row>
    <row r="103" spans="1:10" ht="25.5">
      <c r="A103" s="41" t="s">
        <v>17</v>
      </c>
      <c r="B103" s="7"/>
      <c r="C103" s="8">
        <v>210000</v>
      </c>
      <c r="D103" s="8">
        <v>210000</v>
      </c>
      <c r="E103" s="8">
        <v>210000</v>
      </c>
      <c r="F103" s="7"/>
      <c r="G103" s="43">
        <f t="shared" si="1"/>
        <v>100</v>
      </c>
      <c r="I103" s="20"/>
      <c r="J103" s="21"/>
    </row>
    <row r="104" spans="1:10" ht="25.5">
      <c r="A104" s="38" t="s">
        <v>61</v>
      </c>
      <c r="B104" s="2"/>
      <c r="C104" s="3">
        <v>2500000</v>
      </c>
      <c r="D104" s="3">
        <v>2500000</v>
      </c>
      <c r="E104" s="3">
        <v>2500000</v>
      </c>
      <c r="F104" s="2"/>
      <c r="G104" s="35">
        <f t="shared" si="1"/>
        <v>100</v>
      </c>
      <c r="I104" s="20"/>
      <c r="J104" s="21"/>
    </row>
    <row r="105" spans="1:10">
      <c r="A105" s="40" t="s">
        <v>10</v>
      </c>
      <c r="B105" s="14"/>
      <c r="C105" s="13">
        <v>2150000</v>
      </c>
      <c r="D105" s="13">
        <v>2150000</v>
      </c>
      <c r="E105" s="13">
        <v>2150000</v>
      </c>
      <c r="F105" s="14"/>
      <c r="G105" s="42">
        <f t="shared" si="1"/>
        <v>100</v>
      </c>
      <c r="I105" s="20"/>
      <c r="J105" s="21"/>
    </row>
    <row r="106" spans="1:10" ht="12.75">
      <c r="A106" s="41" t="s">
        <v>11</v>
      </c>
      <c r="B106" s="7"/>
      <c r="C106" s="8">
        <v>2150000</v>
      </c>
      <c r="D106" s="8">
        <v>2150000</v>
      </c>
      <c r="E106" s="8">
        <v>2150000</v>
      </c>
      <c r="F106" s="7"/>
      <c r="G106" s="43">
        <f t="shared" si="1"/>
        <v>100</v>
      </c>
      <c r="I106" s="20"/>
      <c r="J106" s="21"/>
    </row>
    <row r="107" spans="1:10">
      <c r="A107" s="40" t="s">
        <v>16</v>
      </c>
      <c r="B107" s="14"/>
      <c r="C107" s="13">
        <v>350000</v>
      </c>
      <c r="D107" s="13">
        <v>350000</v>
      </c>
      <c r="E107" s="13">
        <v>350000</v>
      </c>
      <c r="F107" s="14"/>
      <c r="G107" s="42">
        <f t="shared" si="1"/>
        <v>100</v>
      </c>
      <c r="I107" s="20"/>
      <c r="J107" s="21"/>
    </row>
    <row r="108" spans="1:10" ht="25.5">
      <c r="A108" s="41" t="s">
        <v>17</v>
      </c>
      <c r="B108" s="7"/>
      <c r="C108" s="8">
        <v>350000</v>
      </c>
      <c r="D108" s="8">
        <v>350000</v>
      </c>
      <c r="E108" s="8">
        <v>350000</v>
      </c>
      <c r="F108" s="7"/>
      <c r="G108" s="43">
        <f t="shared" si="1"/>
        <v>100</v>
      </c>
      <c r="I108" s="20"/>
      <c r="J108" s="21"/>
    </row>
    <row r="109" spans="1:10" ht="25.5" customHeight="1">
      <c r="A109" s="49" t="s">
        <v>62</v>
      </c>
      <c r="B109" s="50">
        <v>7542276.2000000002</v>
      </c>
      <c r="C109" s="50">
        <v>7704000</v>
      </c>
      <c r="D109" s="50">
        <f>D110</f>
        <v>7867481.2699999996</v>
      </c>
      <c r="E109" s="50">
        <v>8001687.4500000002</v>
      </c>
      <c r="F109" s="51">
        <v>106.09</v>
      </c>
      <c r="G109" s="52">
        <f t="shared" si="1"/>
        <v>101.70583412142015</v>
      </c>
      <c r="I109" s="20"/>
      <c r="J109" s="21"/>
    </row>
    <row r="110" spans="1:10" ht="25.5" customHeight="1">
      <c r="A110" s="36" t="s">
        <v>63</v>
      </c>
      <c r="B110" s="11">
        <v>7542276.2000000002</v>
      </c>
      <c r="C110" s="11">
        <v>7704000</v>
      </c>
      <c r="D110" s="11">
        <f>D111+D114</f>
        <v>7867481.2699999996</v>
      </c>
      <c r="E110" s="11">
        <v>8001687.4500000002</v>
      </c>
      <c r="F110" s="12">
        <v>106.09</v>
      </c>
      <c r="G110" s="37">
        <f t="shared" si="1"/>
        <v>101.70583412142015</v>
      </c>
      <c r="I110" s="20"/>
      <c r="J110" s="21"/>
    </row>
    <row r="111" spans="1:10" ht="12.75">
      <c r="A111" s="38" t="s">
        <v>60</v>
      </c>
      <c r="B111" s="2"/>
      <c r="C111" s="3">
        <v>28000</v>
      </c>
      <c r="D111" s="3">
        <v>28000</v>
      </c>
      <c r="E111" s="3">
        <v>28000</v>
      </c>
      <c r="F111" s="2"/>
      <c r="G111" s="35">
        <f t="shared" si="1"/>
        <v>100</v>
      </c>
      <c r="I111" s="20"/>
      <c r="J111" s="21"/>
    </row>
    <row r="112" spans="1:10">
      <c r="A112" s="40" t="s">
        <v>7</v>
      </c>
      <c r="B112" s="14"/>
      <c r="C112" s="13">
        <v>28000</v>
      </c>
      <c r="D112" s="13">
        <v>28000</v>
      </c>
      <c r="E112" s="13">
        <v>28000</v>
      </c>
      <c r="F112" s="14"/>
      <c r="G112" s="42">
        <f t="shared" si="1"/>
        <v>100</v>
      </c>
      <c r="I112" s="20"/>
      <c r="J112" s="21"/>
    </row>
    <row r="113" spans="1:10" ht="12.75">
      <c r="A113" s="41" t="s">
        <v>32</v>
      </c>
      <c r="B113" s="7"/>
      <c r="C113" s="8">
        <v>28000</v>
      </c>
      <c r="D113" s="8">
        <v>28000</v>
      </c>
      <c r="E113" s="8">
        <v>28000</v>
      </c>
      <c r="F113" s="7"/>
      <c r="G113" s="43">
        <f t="shared" si="1"/>
        <v>100</v>
      </c>
      <c r="I113" s="20"/>
      <c r="J113" s="21"/>
    </row>
    <row r="114" spans="1:10" ht="25.5">
      <c r="A114" s="38" t="s">
        <v>64</v>
      </c>
      <c r="B114" s="3">
        <v>7542276.2000000002</v>
      </c>
      <c r="C114" s="3">
        <v>7676000</v>
      </c>
      <c r="D114" s="3">
        <f>D115+D118+D120+D122+D126+D133+D143+D149+D151</f>
        <v>7839481.2699999996</v>
      </c>
      <c r="E114" s="3">
        <v>7973687.4500000002</v>
      </c>
      <c r="F114" s="4">
        <v>105.72</v>
      </c>
      <c r="G114" s="35">
        <f t="shared" si="1"/>
        <v>101.71192678925809</v>
      </c>
      <c r="I114" s="20"/>
      <c r="J114" s="21"/>
    </row>
    <row r="115" spans="1:10">
      <c r="A115" s="40" t="s">
        <v>10</v>
      </c>
      <c r="B115" s="13">
        <v>3858274.25</v>
      </c>
      <c r="C115" s="13">
        <v>3003200</v>
      </c>
      <c r="D115" s="13">
        <f>D116+D117</f>
        <v>3415000</v>
      </c>
      <c r="E115" s="13">
        <v>3557373.18</v>
      </c>
      <c r="F115" s="15">
        <v>92.2</v>
      </c>
      <c r="G115" s="42">
        <f t="shared" si="1"/>
        <v>104.16905358711568</v>
      </c>
      <c r="I115" s="20"/>
      <c r="J115" s="21"/>
    </row>
    <row r="116" spans="1:10" ht="12.75">
      <c r="A116" s="41" t="s">
        <v>11</v>
      </c>
      <c r="B116" s="8">
        <v>3750408.34</v>
      </c>
      <c r="C116" s="8">
        <v>2883200</v>
      </c>
      <c r="D116" s="8">
        <v>3075000</v>
      </c>
      <c r="E116" s="8">
        <v>3278741.79</v>
      </c>
      <c r="F116" s="9">
        <v>87.42</v>
      </c>
      <c r="G116" s="43">
        <f t="shared" si="1"/>
        <v>106.62574926829269</v>
      </c>
      <c r="I116" s="20"/>
      <c r="J116" s="21"/>
    </row>
    <row r="117" spans="1:10" ht="12.75">
      <c r="A117" s="41" t="s">
        <v>13</v>
      </c>
      <c r="B117" s="8">
        <v>107865.91</v>
      </c>
      <c r="C117" s="8">
        <v>120000</v>
      </c>
      <c r="D117" s="8">
        <v>340000</v>
      </c>
      <c r="E117" s="8">
        <v>278631.39</v>
      </c>
      <c r="F117" s="9">
        <v>258.31</v>
      </c>
      <c r="G117" s="43">
        <f t="shared" si="1"/>
        <v>81.950408823529415</v>
      </c>
      <c r="I117" s="20"/>
      <c r="J117" s="21"/>
    </row>
    <row r="118" spans="1:10">
      <c r="A118" s="40" t="s">
        <v>14</v>
      </c>
      <c r="B118" s="13">
        <v>60000</v>
      </c>
      <c r="C118" s="13">
        <v>70000</v>
      </c>
      <c r="D118" s="13">
        <f>D119</f>
        <v>97500</v>
      </c>
      <c r="E118" s="13">
        <v>46963</v>
      </c>
      <c r="F118" s="15">
        <v>78.27</v>
      </c>
      <c r="G118" s="42">
        <f t="shared" si="1"/>
        <v>48.167179487179482</v>
      </c>
      <c r="I118" s="20"/>
      <c r="J118" s="21"/>
    </row>
    <row r="119" spans="1:10" ht="12.75">
      <c r="A119" s="41" t="s">
        <v>15</v>
      </c>
      <c r="B119" s="8">
        <v>60000</v>
      </c>
      <c r="C119" s="8">
        <v>70000</v>
      </c>
      <c r="D119" s="8">
        <v>97500</v>
      </c>
      <c r="E119" s="8">
        <v>46963</v>
      </c>
      <c r="F119" s="9">
        <v>78.27</v>
      </c>
      <c r="G119" s="43">
        <f t="shared" si="1"/>
        <v>48.167179487179482</v>
      </c>
      <c r="I119" s="20"/>
      <c r="J119" s="21"/>
    </row>
    <row r="120" spans="1:10">
      <c r="A120" s="40" t="s">
        <v>16</v>
      </c>
      <c r="B120" s="13">
        <v>663945</v>
      </c>
      <c r="C120" s="13">
        <v>464545</v>
      </c>
      <c r="D120" s="13">
        <f>D121</f>
        <v>662300</v>
      </c>
      <c r="E120" s="13">
        <v>618531.21</v>
      </c>
      <c r="F120" s="15">
        <v>93.16</v>
      </c>
      <c r="G120" s="42">
        <f t="shared" si="1"/>
        <v>93.391395138154905</v>
      </c>
      <c r="I120" s="20"/>
      <c r="J120" s="21"/>
    </row>
    <row r="121" spans="1:10" ht="25.5">
      <c r="A121" s="41" t="s">
        <v>17</v>
      </c>
      <c r="B121" s="8">
        <v>663945</v>
      </c>
      <c r="C121" s="8">
        <v>464545</v>
      </c>
      <c r="D121" s="8">
        <v>662300</v>
      </c>
      <c r="E121" s="8">
        <v>618531.21</v>
      </c>
      <c r="F121" s="9">
        <v>93.16</v>
      </c>
      <c r="G121" s="43">
        <f t="shared" si="1"/>
        <v>93.391395138154905</v>
      </c>
      <c r="I121" s="20"/>
      <c r="J121" s="21"/>
    </row>
    <row r="122" spans="1:10">
      <c r="A122" s="40" t="s">
        <v>19</v>
      </c>
      <c r="B122" s="13">
        <v>204422.67</v>
      </c>
      <c r="C122" s="13">
        <v>222000</v>
      </c>
      <c r="D122" s="13">
        <f>D123+D124+D125</f>
        <v>149000</v>
      </c>
      <c r="E122" s="13">
        <v>193314.55</v>
      </c>
      <c r="F122" s="15">
        <v>94.57</v>
      </c>
      <c r="G122" s="42">
        <f t="shared" si="1"/>
        <v>129.74130872483221</v>
      </c>
      <c r="I122" s="20"/>
      <c r="J122" s="21"/>
    </row>
    <row r="123" spans="1:10" ht="12.75">
      <c r="A123" s="41" t="s">
        <v>20</v>
      </c>
      <c r="B123" s="8">
        <v>5422.67</v>
      </c>
      <c r="C123" s="8">
        <v>12000</v>
      </c>
      <c r="D123" s="8">
        <v>9000</v>
      </c>
      <c r="E123" s="8">
        <v>4310.21</v>
      </c>
      <c r="F123" s="9">
        <v>79.489999999999995</v>
      </c>
      <c r="G123" s="43">
        <f t="shared" si="1"/>
        <v>47.891222222222225</v>
      </c>
      <c r="I123" s="20"/>
      <c r="J123" s="21"/>
    </row>
    <row r="124" spans="1:10" ht="25.5">
      <c r="A124" s="41" t="s">
        <v>21</v>
      </c>
      <c r="B124" s="8">
        <v>184000</v>
      </c>
      <c r="C124" s="8">
        <v>194000</v>
      </c>
      <c r="D124" s="8">
        <v>119000</v>
      </c>
      <c r="E124" s="8">
        <v>178274.54</v>
      </c>
      <c r="F124" s="9">
        <v>96.89</v>
      </c>
      <c r="G124" s="43">
        <f t="shared" si="1"/>
        <v>149.81053781512605</v>
      </c>
      <c r="I124" s="20"/>
      <c r="J124" s="21"/>
    </row>
    <row r="125" spans="1:10" ht="12.75">
      <c r="A125" s="41" t="s">
        <v>22</v>
      </c>
      <c r="B125" s="8">
        <v>15000</v>
      </c>
      <c r="C125" s="8">
        <v>16000</v>
      </c>
      <c r="D125" s="8">
        <v>21000</v>
      </c>
      <c r="E125" s="8">
        <v>10729.8</v>
      </c>
      <c r="F125" s="9">
        <v>71.53</v>
      </c>
      <c r="G125" s="43">
        <f t="shared" si="1"/>
        <v>51.094285714285718</v>
      </c>
      <c r="I125" s="20"/>
      <c r="J125" s="21"/>
    </row>
    <row r="126" spans="1:10">
      <c r="A126" s="40" t="s">
        <v>24</v>
      </c>
      <c r="B126" s="13">
        <v>1372811.78</v>
      </c>
      <c r="C126" s="13">
        <v>1732000</v>
      </c>
      <c r="D126" s="13">
        <f>D127+D128+D129+D130+D131+D132</f>
        <v>1912989</v>
      </c>
      <c r="E126" s="13">
        <v>1906228.37</v>
      </c>
      <c r="F126" s="15">
        <v>138.86000000000001</v>
      </c>
      <c r="G126" s="42">
        <f t="shared" si="1"/>
        <v>99.646593367761142</v>
      </c>
      <c r="I126" s="20"/>
      <c r="J126" s="21"/>
    </row>
    <row r="127" spans="1:10" ht="25.5">
      <c r="A127" s="41" t="s">
        <v>25</v>
      </c>
      <c r="B127" s="8">
        <v>139824.5</v>
      </c>
      <c r="C127" s="8">
        <v>140000</v>
      </c>
      <c r="D127" s="8">
        <v>146500</v>
      </c>
      <c r="E127" s="8">
        <v>150449.93</v>
      </c>
      <c r="F127" s="9">
        <v>107.6</v>
      </c>
      <c r="G127" s="43">
        <f t="shared" si="1"/>
        <v>102.69619795221843</v>
      </c>
      <c r="I127" s="20"/>
      <c r="J127" s="21"/>
    </row>
    <row r="128" spans="1:10" ht="12.75">
      <c r="A128" s="41" t="s">
        <v>26</v>
      </c>
      <c r="B128" s="8">
        <v>480000</v>
      </c>
      <c r="C128" s="8">
        <v>880000</v>
      </c>
      <c r="D128" s="8">
        <v>1128989</v>
      </c>
      <c r="E128" s="8">
        <v>1118916.3999999999</v>
      </c>
      <c r="F128" s="9">
        <v>233.11</v>
      </c>
      <c r="G128" s="43">
        <f t="shared" si="1"/>
        <v>99.107821245379711</v>
      </c>
      <c r="I128" s="20"/>
      <c r="J128" s="21"/>
    </row>
    <row r="129" spans="1:10" ht="12.75">
      <c r="A129" s="41" t="s">
        <v>27</v>
      </c>
      <c r="B129" s="8">
        <v>535190.38</v>
      </c>
      <c r="C129" s="8">
        <v>540000</v>
      </c>
      <c r="D129" s="8">
        <v>510000</v>
      </c>
      <c r="E129" s="8">
        <v>510000</v>
      </c>
      <c r="F129" s="9">
        <v>95.29</v>
      </c>
      <c r="G129" s="43">
        <f t="shared" si="1"/>
        <v>100</v>
      </c>
      <c r="I129" s="20"/>
      <c r="J129" s="21"/>
    </row>
    <row r="130" spans="1:10" ht="25.5">
      <c r="A130" s="41" t="s">
        <v>28</v>
      </c>
      <c r="B130" s="8">
        <v>115652.38</v>
      </c>
      <c r="C130" s="8">
        <v>120000</v>
      </c>
      <c r="D130" s="8">
        <v>73500</v>
      </c>
      <c r="E130" s="8">
        <v>73476.14</v>
      </c>
      <c r="F130" s="9">
        <v>63.53</v>
      </c>
      <c r="G130" s="43">
        <f t="shared" si="1"/>
        <v>99.967537414965989</v>
      </c>
      <c r="I130" s="20"/>
      <c r="J130" s="21"/>
    </row>
    <row r="131" spans="1:10" ht="12.75">
      <c r="A131" s="41" t="s">
        <v>29</v>
      </c>
      <c r="B131" s="8">
        <v>84188.18</v>
      </c>
      <c r="C131" s="8">
        <v>32000</v>
      </c>
      <c r="D131" s="8">
        <v>31000</v>
      </c>
      <c r="E131" s="8">
        <v>31000</v>
      </c>
      <c r="F131" s="9">
        <v>36.82</v>
      </c>
      <c r="G131" s="43">
        <f t="shared" si="1"/>
        <v>100</v>
      </c>
      <c r="I131" s="20"/>
      <c r="J131" s="21"/>
    </row>
    <row r="132" spans="1:10" ht="25.5">
      <c r="A132" s="41" t="s">
        <v>30</v>
      </c>
      <c r="B132" s="8">
        <v>17956.34</v>
      </c>
      <c r="C132" s="8">
        <v>20000</v>
      </c>
      <c r="D132" s="8">
        <v>23000</v>
      </c>
      <c r="E132" s="8">
        <v>22385.9</v>
      </c>
      <c r="F132" s="9">
        <v>124.67</v>
      </c>
      <c r="G132" s="43">
        <f t="shared" ref="G132:G193" si="2">E132/D132*100</f>
        <v>97.330000000000013</v>
      </c>
      <c r="I132" s="20"/>
      <c r="J132" s="21"/>
    </row>
    <row r="133" spans="1:10">
      <c r="A133" s="40" t="s">
        <v>7</v>
      </c>
      <c r="B133" s="13">
        <v>1257939.1499999999</v>
      </c>
      <c r="C133" s="13">
        <v>1970004</v>
      </c>
      <c r="D133" s="13">
        <f>D134+D135+D136+D137+D138+D139+D140+D141+D142</f>
        <v>1407391.27</v>
      </c>
      <c r="E133" s="13">
        <v>1467833.04</v>
      </c>
      <c r="F133" s="15">
        <v>116.69</v>
      </c>
      <c r="G133" s="42">
        <f>E133/D133*100</f>
        <v>104.29459605785392</v>
      </c>
      <c r="I133" s="20"/>
      <c r="J133" s="21"/>
    </row>
    <row r="134" spans="1:10" ht="12.75">
      <c r="A134" s="41" t="s">
        <v>31</v>
      </c>
      <c r="B134" s="8">
        <v>42633.05</v>
      </c>
      <c r="C134" s="8">
        <v>57000</v>
      </c>
      <c r="D134" s="8">
        <v>47500</v>
      </c>
      <c r="E134" s="8">
        <v>47500</v>
      </c>
      <c r="F134" s="9">
        <v>111.42</v>
      </c>
      <c r="G134" s="43">
        <f t="shared" si="2"/>
        <v>100</v>
      </c>
      <c r="I134" s="20"/>
      <c r="J134" s="21"/>
    </row>
    <row r="135" spans="1:10" ht="25.5">
      <c r="A135" s="41" t="s">
        <v>8</v>
      </c>
      <c r="B135" s="8">
        <v>270209.06</v>
      </c>
      <c r="C135" s="8">
        <v>991004</v>
      </c>
      <c r="D135" s="8">
        <v>332391.27</v>
      </c>
      <c r="E135" s="8">
        <v>409103.12</v>
      </c>
      <c r="F135" s="9">
        <v>151.4</v>
      </c>
      <c r="G135" s="43">
        <f t="shared" si="2"/>
        <v>123.07878001729708</v>
      </c>
      <c r="I135" s="20"/>
      <c r="J135" s="21"/>
    </row>
    <row r="136" spans="1:10" ht="12.75">
      <c r="A136" s="41" t="s">
        <v>32</v>
      </c>
      <c r="B136" s="8">
        <v>173520.46</v>
      </c>
      <c r="C136" s="8">
        <v>150000</v>
      </c>
      <c r="D136" s="8">
        <v>117000</v>
      </c>
      <c r="E136" s="8">
        <v>116785.12</v>
      </c>
      <c r="F136" s="9">
        <v>67.3</v>
      </c>
      <c r="G136" s="43">
        <f t="shared" si="2"/>
        <v>99.816341880341881</v>
      </c>
      <c r="I136" s="20"/>
      <c r="J136" s="21"/>
    </row>
    <row r="137" spans="1:10" ht="12.75">
      <c r="A137" s="41" t="s">
        <v>33</v>
      </c>
      <c r="B137" s="8">
        <v>228074.52</v>
      </c>
      <c r="C137" s="8">
        <v>235000</v>
      </c>
      <c r="D137" s="8">
        <v>267500</v>
      </c>
      <c r="E137" s="8">
        <v>266804.67</v>
      </c>
      <c r="F137" s="9">
        <v>116.98</v>
      </c>
      <c r="G137" s="43">
        <f t="shared" si="2"/>
        <v>99.74006355140186</v>
      </c>
      <c r="I137" s="20"/>
      <c r="J137" s="21"/>
    </row>
    <row r="138" spans="1:10" ht="12.75">
      <c r="A138" s="41" t="s">
        <v>34</v>
      </c>
      <c r="B138" s="8">
        <v>90000</v>
      </c>
      <c r="C138" s="8">
        <v>90000</v>
      </c>
      <c r="D138" s="8">
        <v>100000</v>
      </c>
      <c r="E138" s="8">
        <v>96513.5</v>
      </c>
      <c r="F138" s="9">
        <v>107.24</v>
      </c>
      <c r="G138" s="43">
        <f t="shared" si="2"/>
        <v>96.513499999999993</v>
      </c>
      <c r="I138" s="20"/>
      <c r="J138" s="21"/>
    </row>
    <row r="139" spans="1:10" ht="12.75">
      <c r="A139" s="41" t="s">
        <v>35</v>
      </c>
      <c r="B139" s="8">
        <v>84540.25</v>
      </c>
      <c r="C139" s="8">
        <v>88000</v>
      </c>
      <c r="D139" s="8">
        <v>65500</v>
      </c>
      <c r="E139" s="8">
        <v>64955.79</v>
      </c>
      <c r="F139" s="9">
        <v>76.83</v>
      </c>
      <c r="G139" s="43">
        <f t="shared" si="2"/>
        <v>99.16914503816794</v>
      </c>
      <c r="I139" s="20"/>
      <c r="J139" s="21"/>
    </row>
    <row r="140" spans="1:10" ht="12.75">
      <c r="A140" s="41" t="s">
        <v>36</v>
      </c>
      <c r="B140" s="8">
        <v>75000</v>
      </c>
      <c r="C140" s="8">
        <v>75000</v>
      </c>
      <c r="D140" s="8">
        <v>84000</v>
      </c>
      <c r="E140" s="8">
        <v>73579.94</v>
      </c>
      <c r="F140" s="9">
        <v>98.11</v>
      </c>
      <c r="G140" s="43">
        <f t="shared" si="2"/>
        <v>87.595166666666671</v>
      </c>
      <c r="I140" s="20"/>
      <c r="J140" s="21"/>
    </row>
    <row r="141" spans="1:10" ht="12.75">
      <c r="A141" s="41" t="s">
        <v>37</v>
      </c>
      <c r="B141" s="8">
        <v>80522.350000000006</v>
      </c>
      <c r="C141" s="8">
        <v>94000</v>
      </c>
      <c r="D141" s="8">
        <v>93500</v>
      </c>
      <c r="E141" s="8">
        <v>92902.7</v>
      </c>
      <c r="F141" s="9">
        <v>115.38</v>
      </c>
      <c r="G141" s="43">
        <f t="shared" si="2"/>
        <v>99.361176470588234</v>
      </c>
      <c r="I141" s="20"/>
      <c r="J141" s="21"/>
    </row>
    <row r="142" spans="1:10" ht="12.75">
      <c r="A142" s="41" t="s">
        <v>38</v>
      </c>
      <c r="B142" s="8">
        <v>213439.46</v>
      </c>
      <c r="C142" s="8">
        <v>190000</v>
      </c>
      <c r="D142" s="8">
        <v>300000</v>
      </c>
      <c r="E142" s="8">
        <v>299688.2</v>
      </c>
      <c r="F142" s="9">
        <v>140.41</v>
      </c>
      <c r="G142" s="43">
        <f t="shared" si="2"/>
        <v>99.89606666666667</v>
      </c>
      <c r="I142" s="20"/>
      <c r="J142" s="21"/>
    </row>
    <row r="143" spans="1:10">
      <c r="A143" s="40" t="s">
        <v>41</v>
      </c>
      <c r="B143" s="13">
        <v>55379.87</v>
      </c>
      <c r="C143" s="13">
        <v>104000</v>
      </c>
      <c r="D143" s="13">
        <f>D144+D145+D146+D147+D148</f>
        <v>88950</v>
      </c>
      <c r="E143" s="13">
        <v>80199</v>
      </c>
      <c r="F143" s="15">
        <v>144.82</v>
      </c>
      <c r="G143" s="42">
        <f t="shared" si="2"/>
        <v>90.161888701517711</v>
      </c>
      <c r="I143" s="20"/>
      <c r="J143" s="21"/>
    </row>
    <row r="144" spans="1:10" ht="12.75">
      <c r="A144" s="41" t="s">
        <v>43</v>
      </c>
      <c r="B144" s="8">
        <v>22343.8</v>
      </c>
      <c r="C144" s="8">
        <v>44000</v>
      </c>
      <c r="D144" s="8">
        <v>37500</v>
      </c>
      <c r="E144" s="8">
        <v>36373.629999999997</v>
      </c>
      <c r="F144" s="9">
        <v>162.79</v>
      </c>
      <c r="G144" s="43">
        <f t="shared" si="2"/>
        <v>96.996346666666653</v>
      </c>
      <c r="I144" s="20"/>
      <c r="J144" s="21"/>
    </row>
    <row r="145" spans="1:10" ht="12.75">
      <c r="A145" s="41" t="s">
        <v>65</v>
      </c>
      <c r="B145" s="8">
        <v>8497.9599999999991</v>
      </c>
      <c r="C145" s="8">
        <v>25000</v>
      </c>
      <c r="D145" s="8">
        <v>25000</v>
      </c>
      <c r="E145" s="8">
        <v>4702.58</v>
      </c>
      <c r="F145" s="9">
        <v>55.34</v>
      </c>
      <c r="G145" s="43">
        <f t="shared" si="2"/>
        <v>18.810320000000001</v>
      </c>
      <c r="I145" s="20"/>
      <c r="J145" s="21"/>
    </row>
    <row r="146" spans="1:10" ht="12.75">
      <c r="A146" s="41" t="s">
        <v>44</v>
      </c>
      <c r="B146" s="8">
        <v>9379.6</v>
      </c>
      <c r="C146" s="8">
        <v>19000</v>
      </c>
      <c r="D146" s="8">
        <v>8250</v>
      </c>
      <c r="E146" s="8">
        <v>8031.14</v>
      </c>
      <c r="F146" s="9">
        <v>85.62</v>
      </c>
      <c r="G146" s="43">
        <f t="shared" si="2"/>
        <v>97.347151515151523</v>
      </c>
      <c r="I146" s="20"/>
      <c r="J146" s="21"/>
    </row>
    <row r="147" spans="1:10" ht="12.75">
      <c r="A147" s="41" t="s">
        <v>45</v>
      </c>
      <c r="B147" s="8">
        <v>13158.51</v>
      </c>
      <c r="C147" s="8">
        <v>14000</v>
      </c>
      <c r="D147" s="8">
        <v>15000</v>
      </c>
      <c r="E147" s="8">
        <v>14968</v>
      </c>
      <c r="F147" s="9">
        <v>113.75</v>
      </c>
      <c r="G147" s="43">
        <f t="shared" si="2"/>
        <v>99.786666666666662</v>
      </c>
      <c r="I147" s="20"/>
      <c r="J147" s="21"/>
    </row>
    <row r="148" spans="1:10" ht="12.75">
      <c r="A148" s="41" t="s">
        <v>47</v>
      </c>
      <c r="B148" s="8">
        <v>2000</v>
      </c>
      <c r="C148" s="8">
        <v>2000</v>
      </c>
      <c r="D148" s="8">
        <v>3200</v>
      </c>
      <c r="E148" s="8">
        <v>16123.65</v>
      </c>
      <c r="F148" s="9">
        <v>806.18</v>
      </c>
      <c r="G148" s="43">
        <f t="shared" si="2"/>
        <v>503.86406250000005</v>
      </c>
      <c r="I148" s="20"/>
      <c r="J148" s="21"/>
    </row>
    <row r="149" spans="1:10">
      <c r="A149" s="40" t="s">
        <v>66</v>
      </c>
      <c r="B149" s="13">
        <v>31697.58</v>
      </c>
      <c r="C149" s="13">
        <v>46751</v>
      </c>
      <c r="D149" s="13">
        <v>46751</v>
      </c>
      <c r="E149" s="13">
        <v>46750.16</v>
      </c>
      <c r="F149" s="15">
        <v>147.49</v>
      </c>
      <c r="G149" s="42">
        <f t="shared" si="2"/>
        <v>99.998203246989377</v>
      </c>
      <c r="I149" s="20"/>
      <c r="J149" s="21"/>
    </row>
    <row r="150" spans="1:10" ht="38.25">
      <c r="A150" s="41" t="s">
        <v>67</v>
      </c>
      <c r="B150" s="8">
        <v>31697.58</v>
      </c>
      <c r="C150" s="8">
        <v>46751</v>
      </c>
      <c r="D150" s="8">
        <v>46751</v>
      </c>
      <c r="E150" s="8">
        <v>46750.16</v>
      </c>
      <c r="F150" s="9">
        <v>147.49</v>
      </c>
      <c r="G150" s="43">
        <f t="shared" si="2"/>
        <v>99.998203246989377</v>
      </c>
      <c r="I150" s="20"/>
      <c r="J150" s="21"/>
    </row>
    <row r="151" spans="1:10">
      <c r="A151" s="40" t="s">
        <v>48</v>
      </c>
      <c r="B151" s="13">
        <v>37805.9</v>
      </c>
      <c r="C151" s="13">
        <v>63500</v>
      </c>
      <c r="D151" s="13">
        <f>D152+D153+D154+D155</f>
        <v>59600</v>
      </c>
      <c r="E151" s="13">
        <v>56494.94</v>
      </c>
      <c r="F151" s="15">
        <v>149.43</v>
      </c>
      <c r="G151" s="42">
        <f t="shared" si="2"/>
        <v>94.7901677852349</v>
      </c>
      <c r="I151" s="20"/>
      <c r="J151" s="21"/>
    </row>
    <row r="152" spans="1:10" ht="25.5">
      <c r="A152" s="41" t="s">
        <v>49</v>
      </c>
      <c r="B152" s="8">
        <v>6651</v>
      </c>
      <c r="C152" s="8">
        <v>10000</v>
      </c>
      <c r="D152" s="8">
        <v>6600</v>
      </c>
      <c r="E152" s="8">
        <v>6139.94</v>
      </c>
      <c r="F152" s="9">
        <v>92.32</v>
      </c>
      <c r="G152" s="43">
        <f t="shared" si="2"/>
        <v>93.029393939393941</v>
      </c>
      <c r="I152" s="20"/>
      <c r="J152" s="21"/>
    </row>
    <row r="153" spans="1:10" ht="25.5">
      <c r="A153" s="41" t="s">
        <v>68</v>
      </c>
      <c r="B153" s="9">
        <v>780.88</v>
      </c>
      <c r="C153" s="8">
        <v>3000</v>
      </c>
      <c r="D153" s="8">
        <v>3000</v>
      </c>
      <c r="E153" s="8">
        <v>2531.91</v>
      </c>
      <c r="F153" s="9">
        <v>324.24</v>
      </c>
      <c r="G153" s="43">
        <f t="shared" si="2"/>
        <v>84.397000000000006</v>
      </c>
      <c r="I153" s="20"/>
      <c r="J153" s="21"/>
    </row>
    <row r="154" spans="1:10" ht="12.75">
      <c r="A154" s="41" t="s">
        <v>69</v>
      </c>
      <c r="B154" s="8">
        <v>467.27</v>
      </c>
      <c r="C154" s="8">
        <v>500</v>
      </c>
      <c r="D154" s="8">
        <v>3000</v>
      </c>
      <c r="E154" s="8">
        <v>1561.39</v>
      </c>
      <c r="F154" s="9">
        <v>334.15</v>
      </c>
      <c r="G154" s="43">
        <f t="shared" si="2"/>
        <v>52.046333333333337</v>
      </c>
      <c r="I154" s="20"/>
      <c r="J154" s="21"/>
    </row>
    <row r="155" spans="1:10" ht="12.75">
      <c r="A155" s="41" t="s">
        <v>50</v>
      </c>
      <c r="B155" s="8">
        <v>29906.75</v>
      </c>
      <c r="C155" s="8">
        <v>50000</v>
      </c>
      <c r="D155" s="8">
        <v>47000</v>
      </c>
      <c r="E155" s="8">
        <v>46261.7</v>
      </c>
      <c r="F155" s="9">
        <v>154.69</v>
      </c>
      <c r="G155" s="43">
        <f t="shared" si="2"/>
        <v>98.429148936170208</v>
      </c>
      <c r="I155" s="20"/>
      <c r="J155" s="21"/>
    </row>
    <row r="156" spans="1:10" ht="25.5" customHeight="1">
      <c r="A156" s="49" t="s">
        <v>70</v>
      </c>
      <c r="B156" s="50">
        <v>9334643.6600000001</v>
      </c>
      <c r="C156" s="50">
        <v>3566650</v>
      </c>
      <c r="D156" s="50">
        <f>D157</f>
        <v>3551250</v>
      </c>
      <c r="E156" s="50">
        <v>3306005.06</v>
      </c>
      <c r="F156" s="51">
        <v>35.42</v>
      </c>
      <c r="G156" s="52">
        <f t="shared" si="2"/>
        <v>93.094123477648722</v>
      </c>
      <c r="I156" s="20"/>
      <c r="J156" s="21"/>
    </row>
    <row r="157" spans="1:10" ht="25.5" customHeight="1">
      <c r="A157" s="44" t="s">
        <v>71</v>
      </c>
      <c r="B157" s="22">
        <v>9334643.6600000001</v>
      </c>
      <c r="C157" s="22">
        <v>3566650</v>
      </c>
      <c r="D157" s="22">
        <f>D158+D164+D161+D177+D186+D194+D203+D206</f>
        <v>3551250</v>
      </c>
      <c r="E157" s="22">
        <v>3306005.06</v>
      </c>
      <c r="F157" s="23">
        <v>35.42</v>
      </c>
      <c r="G157" s="37">
        <f t="shared" si="2"/>
        <v>93.094123477648722</v>
      </c>
      <c r="I157" s="20"/>
      <c r="J157" s="21"/>
    </row>
    <row r="158" spans="1:10" ht="12.75">
      <c r="A158" s="38" t="s">
        <v>60</v>
      </c>
      <c r="B158" s="3">
        <v>56950</v>
      </c>
      <c r="C158" s="3">
        <v>346900</v>
      </c>
      <c r="D158" s="16"/>
      <c r="E158" s="2"/>
      <c r="F158" s="2"/>
      <c r="G158" s="43"/>
      <c r="I158" s="20"/>
      <c r="J158" s="21"/>
    </row>
    <row r="159" spans="1:10" ht="12.75">
      <c r="A159" s="40" t="s">
        <v>7</v>
      </c>
      <c r="B159" s="13">
        <v>56950</v>
      </c>
      <c r="C159" s="13">
        <v>346900</v>
      </c>
      <c r="D159" s="17"/>
      <c r="E159" s="14"/>
      <c r="F159" s="14"/>
      <c r="G159" s="43"/>
      <c r="I159" s="20"/>
      <c r="J159" s="21"/>
    </row>
    <row r="160" spans="1:10" ht="25.5">
      <c r="A160" s="41" t="s">
        <v>8</v>
      </c>
      <c r="B160" s="8">
        <v>56950</v>
      </c>
      <c r="C160" s="8">
        <v>346900</v>
      </c>
      <c r="D160" s="18"/>
      <c r="E160" s="7"/>
      <c r="F160" s="7"/>
      <c r="G160" s="43"/>
      <c r="I160" s="20"/>
      <c r="J160" s="21"/>
    </row>
    <row r="161" spans="1:10" ht="25.5">
      <c r="A161" s="38" t="s">
        <v>61</v>
      </c>
      <c r="B161" s="3">
        <v>443050</v>
      </c>
      <c r="C161" s="2"/>
      <c r="D161" s="2"/>
      <c r="E161" s="2"/>
      <c r="F161" s="2"/>
      <c r="G161" s="43"/>
      <c r="I161" s="20"/>
      <c r="J161" s="21"/>
    </row>
    <row r="162" spans="1:10" ht="12.75">
      <c r="A162" s="40" t="s">
        <v>7</v>
      </c>
      <c r="B162" s="13">
        <v>443050</v>
      </c>
      <c r="C162" s="14"/>
      <c r="D162" s="14"/>
      <c r="E162" s="14"/>
      <c r="F162" s="14"/>
      <c r="G162" s="43"/>
      <c r="I162" s="20"/>
      <c r="J162" s="21"/>
    </row>
    <row r="163" spans="1:10" ht="25.5">
      <c r="A163" s="41" t="s">
        <v>8</v>
      </c>
      <c r="B163" s="8">
        <v>443050</v>
      </c>
      <c r="C163" s="7"/>
      <c r="D163" s="7"/>
      <c r="E163" s="7"/>
      <c r="F163" s="7"/>
      <c r="G163" s="43"/>
      <c r="I163" s="20"/>
      <c r="J163" s="21"/>
    </row>
    <row r="164" spans="1:10" ht="25.5">
      <c r="A164" s="38" t="s">
        <v>64</v>
      </c>
      <c r="B164" s="3">
        <v>612354.16</v>
      </c>
      <c r="C164" s="3">
        <v>530000</v>
      </c>
      <c r="D164" s="3">
        <f>D165+D167+D173</f>
        <v>551600</v>
      </c>
      <c r="E164" s="3">
        <v>382439.82</v>
      </c>
      <c r="F164" s="4">
        <v>62.45</v>
      </c>
      <c r="G164" s="35">
        <f t="shared" si="2"/>
        <v>69.332817258883253</v>
      </c>
      <c r="I164" s="20"/>
      <c r="J164" s="21"/>
    </row>
    <row r="165" spans="1:10">
      <c r="A165" s="40" t="s">
        <v>72</v>
      </c>
      <c r="B165" s="14"/>
      <c r="C165" s="13">
        <v>21000</v>
      </c>
      <c r="D165" s="13">
        <f>D166</f>
        <v>24600</v>
      </c>
      <c r="E165" s="13">
        <v>17000.7</v>
      </c>
      <c r="F165" s="14"/>
      <c r="G165" s="42">
        <f t="shared" si="2"/>
        <v>69.108536585365854</v>
      </c>
      <c r="I165" s="20"/>
      <c r="J165" s="21"/>
    </row>
    <row r="166" spans="1:10" ht="12.75">
      <c r="A166" s="41" t="s">
        <v>73</v>
      </c>
      <c r="B166" s="7"/>
      <c r="C166" s="8">
        <v>21000</v>
      </c>
      <c r="D166" s="8">
        <v>24600</v>
      </c>
      <c r="E166" s="8">
        <v>17000.7</v>
      </c>
      <c r="F166" s="7"/>
      <c r="G166" s="43">
        <f t="shared" si="2"/>
        <v>69.108536585365854</v>
      </c>
      <c r="I166" s="20"/>
      <c r="J166" s="21"/>
    </row>
    <row r="167" spans="1:10">
      <c r="A167" s="40" t="s">
        <v>74</v>
      </c>
      <c r="B167" s="14"/>
      <c r="C167" s="13">
        <v>489000</v>
      </c>
      <c r="D167" s="13">
        <f>D168+D169+D170+D171+D172</f>
        <v>477000</v>
      </c>
      <c r="E167" s="13">
        <v>335235.37</v>
      </c>
      <c r="F167" s="14"/>
      <c r="G167" s="42">
        <f t="shared" si="2"/>
        <v>70.279951781970652</v>
      </c>
      <c r="I167" s="20"/>
      <c r="J167" s="21"/>
    </row>
    <row r="168" spans="1:10" ht="12.75">
      <c r="A168" s="41" t="s">
        <v>75</v>
      </c>
      <c r="B168" s="7"/>
      <c r="C168" s="8">
        <v>180000</v>
      </c>
      <c r="D168" s="8">
        <v>180000</v>
      </c>
      <c r="E168" s="8">
        <v>148034.67000000001</v>
      </c>
      <c r="F168" s="7"/>
      <c r="G168" s="43">
        <f t="shared" si="2"/>
        <v>82.241483333333349</v>
      </c>
      <c r="I168" s="20"/>
      <c r="J168" s="21"/>
    </row>
    <row r="169" spans="1:10" ht="12.75">
      <c r="A169" s="41" t="s">
        <v>76</v>
      </c>
      <c r="B169" s="7"/>
      <c r="C169" s="8">
        <v>50000</v>
      </c>
      <c r="D169" s="8">
        <v>50000</v>
      </c>
      <c r="E169" s="8">
        <v>13286.31</v>
      </c>
      <c r="F169" s="7"/>
      <c r="G169" s="43">
        <f t="shared" si="2"/>
        <v>26.572619999999997</v>
      </c>
      <c r="I169" s="20"/>
      <c r="J169" s="21"/>
    </row>
    <row r="170" spans="1:10" ht="12.75">
      <c r="A170" s="41" t="s">
        <v>77</v>
      </c>
      <c r="B170" s="7"/>
      <c r="C170" s="8">
        <v>40000</v>
      </c>
      <c r="D170" s="8">
        <v>40000</v>
      </c>
      <c r="E170" s="8">
        <v>5162.8500000000004</v>
      </c>
      <c r="F170" s="7"/>
      <c r="G170" s="43">
        <f t="shared" si="2"/>
        <v>12.907125000000001</v>
      </c>
      <c r="I170" s="20"/>
      <c r="J170" s="21"/>
    </row>
    <row r="171" spans="1:10" ht="12.75">
      <c r="A171" s="41" t="s">
        <v>78</v>
      </c>
      <c r="B171" s="7"/>
      <c r="C171" s="8">
        <v>180000</v>
      </c>
      <c r="D171" s="8">
        <v>98475</v>
      </c>
      <c r="E171" s="8">
        <v>98475</v>
      </c>
      <c r="F171" s="7"/>
      <c r="G171" s="43">
        <f t="shared" si="2"/>
        <v>100</v>
      </c>
      <c r="I171" s="20"/>
      <c r="J171" s="21"/>
    </row>
    <row r="172" spans="1:10" ht="25.5">
      <c r="A172" s="41" t="s">
        <v>79</v>
      </c>
      <c r="B172" s="7"/>
      <c r="C172" s="8">
        <v>39000</v>
      </c>
      <c r="D172" s="8">
        <v>108525</v>
      </c>
      <c r="E172" s="8">
        <v>70276.539999999994</v>
      </c>
      <c r="F172" s="7"/>
      <c r="G172" s="43">
        <f t="shared" si="2"/>
        <v>64.756083851647077</v>
      </c>
      <c r="I172" s="20"/>
      <c r="J172" s="21"/>
    </row>
    <row r="173" spans="1:10">
      <c r="A173" s="40" t="s">
        <v>80</v>
      </c>
      <c r="B173" s="14"/>
      <c r="C173" s="13">
        <v>20000</v>
      </c>
      <c r="D173" s="13">
        <f>D174</f>
        <v>50000</v>
      </c>
      <c r="E173" s="13">
        <v>30203.75</v>
      </c>
      <c r="F173" s="14"/>
      <c r="G173" s="42">
        <f t="shared" si="2"/>
        <v>60.407500000000006</v>
      </c>
      <c r="I173" s="20"/>
      <c r="J173" s="21"/>
    </row>
    <row r="174" spans="1:10" ht="12.75">
      <c r="A174" s="41" t="s">
        <v>81</v>
      </c>
      <c r="B174" s="7"/>
      <c r="C174" s="8">
        <v>20000</v>
      </c>
      <c r="D174" s="8">
        <v>50000</v>
      </c>
      <c r="E174" s="8">
        <v>30203.75</v>
      </c>
      <c r="F174" s="7"/>
      <c r="G174" s="43">
        <f t="shared" si="2"/>
        <v>60.407500000000006</v>
      </c>
      <c r="I174" s="20"/>
      <c r="J174" s="21"/>
    </row>
    <row r="175" spans="1:10" ht="30">
      <c r="A175" s="40" t="s">
        <v>82</v>
      </c>
      <c r="B175" s="13">
        <v>612354.16</v>
      </c>
      <c r="C175" s="14"/>
      <c r="D175" s="14"/>
      <c r="E175" s="14"/>
      <c r="F175" s="14"/>
      <c r="G175" s="43"/>
      <c r="I175" s="20"/>
      <c r="J175" s="21"/>
    </row>
    <row r="176" spans="1:10" ht="38.25">
      <c r="A176" s="41" t="s">
        <v>83</v>
      </c>
      <c r="B176" s="8">
        <v>612354.16</v>
      </c>
      <c r="C176" s="7"/>
      <c r="D176" s="7"/>
      <c r="E176" s="7"/>
      <c r="F176" s="7"/>
      <c r="G176" s="43"/>
      <c r="I176" s="20"/>
      <c r="J176" s="21"/>
    </row>
    <row r="177" spans="1:10" ht="25.5">
      <c r="A177" s="38" t="s">
        <v>9</v>
      </c>
      <c r="B177" s="3">
        <v>309829.37</v>
      </c>
      <c r="C177" s="3">
        <v>330000</v>
      </c>
      <c r="D177" s="3">
        <f>D178</f>
        <v>193000</v>
      </c>
      <c r="E177" s="3">
        <v>204330.09</v>
      </c>
      <c r="F177" s="4">
        <v>65.95</v>
      </c>
      <c r="G177" s="35">
        <f t="shared" si="2"/>
        <v>105.87051295336786</v>
      </c>
      <c r="I177" s="20"/>
      <c r="J177" s="21"/>
    </row>
    <row r="178" spans="1:10">
      <c r="A178" s="40" t="s">
        <v>74</v>
      </c>
      <c r="B178" s="13">
        <v>281102.86</v>
      </c>
      <c r="C178" s="13">
        <v>330000</v>
      </c>
      <c r="D178" s="13">
        <f>D182</f>
        <v>193000</v>
      </c>
      <c r="E178" s="13">
        <v>204330.09</v>
      </c>
      <c r="F178" s="15">
        <v>72.69</v>
      </c>
      <c r="G178" s="42">
        <f t="shared" si="2"/>
        <v>105.87051295336786</v>
      </c>
      <c r="I178" s="20"/>
      <c r="J178" s="21"/>
    </row>
    <row r="179" spans="1:10" ht="12.75">
      <c r="A179" s="41" t="s">
        <v>75</v>
      </c>
      <c r="B179" s="8">
        <v>165013.38</v>
      </c>
      <c r="C179" s="7"/>
      <c r="D179" s="7"/>
      <c r="E179" s="7"/>
      <c r="F179" s="7"/>
      <c r="G179" s="43"/>
      <c r="I179" s="20"/>
      <c r="J179" s="21"/>
    </row>
    <row r="180" spans="1:10" ht="12.75">
      <c r="A180" s="41" t="s">
        <v>76</v>
      </c>
      <c r="B180" s="8">
        <v>105001.24</v>
      </c>
      <c r="C180" s="7"/>
      <c r="D180" s="7"/>
      <c r="E180" s="7"/>
      <c r="F180" s="7"/>
      <c r="G180" s="43"/>
      <c r="I180" s="20"/>
      <c r="J180" s="21"/>
    </row>
    <row r="181" spans="1:10" ht="12.75">
      <c r="A181" s="41" t="s">
        <v>77</v>
      </c>
      <c r="B181" s="8">
        <v>10217.780000000001</v>
      </c>
      <c r="C181" s="7"/>
      <c r="D181" s="7"/>
      <c r="E181" s="7"/>
      <c r="F181" s="7"/>
      <c r="G181" s="43"/>
      <c r="I181" s="20"/>
      <c r="J181" s="21"/>
    </row>
    <row r="182" spans="1:10" ht="12.75">
      <c r="A182" s="41" t="s">
        <v>78</v>
      </c>
      <c r="B182" s="7"/>
      <c r="C182" s="8">
        <v>330000</v>
      </c>
      <c r="D182" s="8">
        <v>193000</v>
      </c>
      <c r="E182" s="8">
        <v>204330.09</v>
      </c>
      <c r="F182" s="7"/>
      <c r="G182" s="43">
        <f t="shared" si="2"/>
        <v>105.87051295336786</v>
      </c>
      <c r="I182" s="20"/>
      <c r="J182" s="21"/>
    </row>
    <row r="183" spans="1:10" ht="25.5">
      <c r="A183" s="41" t="s">
        <v>79</v>
      </c>
      <c r="B183" s="9">
        <v>870.46</v>
      </c>
      <c r="C183" s="7"/>
      <c r="D183" s="7"/>
      <c r="E183" s="7"/>
      <c r="F183" s="7"/>
      <c r="G183" s="43"/>
      <c r="I183" s="20"/>
      <c r="J183" s="21"/>
    </row>
    <row r="184" spans="1:10" ht="12.75">
      <c r="A184" s="40" t="s">
        <v>80</v>
      </c>
      <c r="B184" s="13">
        <v>28726.51</v>
      </c>
      <c r="C184" s="14"/>
      <c r="D184" s="14"/>
      <c r="E184" s="14"/>
      <c r="F184" s="14"/>
      <c r="G184" s="43"/>
      <c r="I184" s="20"/>
      <c r="J184" s="21"/>
    </row>
    <row r="185" spans="1:10" ht="12.75">
      <c r="A185" s="41" t="s">
        <v>81</v>
      </c>
      <c r="B185" s="8">
        <v>28726.51</v>
      </c>
      <c r="C185" s="7"/>
      <c r="D185" s="7"/>
      <c r="E185" s="7"/>
      <c r="F185" s="7"/>
      <c r="G185" s="43"/>
      <c r="I185" s="20"/>
      <c r="J185" s="21"/>
    </row>
    <row r="186" spans="1:10" ht="25.5">
      <c r="A186" s="38" t="s">
        <v>84</v>
      </c>
      <c r="B186" s="3">
        <v>1629999.09</v>
      </c>
      <c r="C186" s="3">
        <v>2039750</v>
      </c>
      <c r="D186" s="3">
        <f>D187+D189+D192</f>
        <v>2386650</v>
      </c>
      <c r="E186" s="3">
        <v>2386650</v>
      </c>
      <c r="F186" s="4">
        <v>146.41999999999999</v>
      </c>
      <c r="G186" s="35">
        <f t="shared" si="2"/>
        <v>100</v>
      </c>
      <c r="I186" s="20"/>
      <c r="J186" s="21"/>
    </row>
    <row r="187" spans="1:10">
      <c r="A187" s="40" t="s">
        <v>7</v>
      </c>
      <c r="B187" s="13">
        <v>939575.09</v>
      </c>
      <c r="C187" s="14"/>
      <c r="D187" s="13">
        <f>D188</f>
        <v>346900</v>
      </c>
      <c r="E187" s="13">
        <v>346900</v>
      </c>
      <c r="F187" s="15">
        <v>36.92</v>
      </c>
      <c r="G187" s="42">
        <f t="shared" si="2"/>
        <v>100</v>
      </c>
      <c r="I187" s="20"/>
      <c r="J187" s="21"/>
    </row>
    <row r="188" spans="1:10" ht="25.5">
      <c r="A188" s="41" t="s">
        <v>8</v>
      </c>
      <c r="B188" s="8">
        <v>939575.09</v>
      </c>
      <c r="C188" s="7"/>
      <c r="D188" s="8">
        <v>346900</v>
      </c>
      <c r="E188" s="8">
        <v>346900</v>
      </c>
      <c r="F188" s="9">
        <v>36.92</v>
      </c>
      <c r="G188" s="43">
        <f t="shared" si="2"/>
        <v>100</v>
      </c>
      <c r="I188" s="20"/>
      <c r="J188" s="21"/>
    </row>
    <row r="189" spans="1:10">
      <c r="A189" s="40" t="s">
        <v>74</v>
      </c>
      <c r="B189" s="13">
        <v>690424</v>
      </c>
      <c r="C189" s="13">
        <v>990000</v>
      </c>
      <c r="D189" s="13">
        <f>D190+D191</f>
        <v>990000</v>
      </c>
      <c r="E189" s="13">
        <v>990000</v>
      </c>
      <c r="F189" s="15">
        <v>143.38999999999999</v>
      </c>
      <c r="G189" s="42">
        <f t="shared" si="2"/>
        <v>100</v>
      </c>
      <c r="I189" s="20"/>
      <c r="J189" s="21"/>
    </row>
    <row r="190" spans="1:10" ht="12.75">
      <c r="A190" s="41" t="s">
        <v>78</v>
      </c>
      <c r="B190" s="8">
        <v>690424</v>
      </c>
      <c r="C190" s="8">
        <v>888525</v>
      </c>
      <c r="D190" s="8">
        <v>888525</v>
      </c>
      <c r="E190" s="8">
        <v>888525</v>
      </c>
      <c r="F190" s="9">
        <v>128.69</v>
      </c>
      <c r="G190" s="43">
        <f t="shared" si="2"/>
        <v>100</v>
      </c>
      <c r="I190" s="20"/>
      <c r="J190" s="21"/>
    </row>
    <row r="191" spans="1:10" ht="25.5">
      <c r="A191" s="41" t="s">
        <v>79</v>
      </c>
      <c r="B191" s="7"/>
      <c r="C191" s="8">
        <v>101475</v>
      </c>
      <c r="D191" s="8">
        <v>101475</v>
      </c>
      <c r="E191" s="8">
        <v>101475</v>
      </c>
      <c r="F191" s="7"/>
      <c r="G191" s="43">
        <f t="shared" si="2"/>
        <v>100</v>
      </c>
      <c r="I191" s="20"/>
      <c r="J191" s="21"/>
    </row>
    <row r="192" spans="1:10" ht="29.25">
      <c r="A192" s="40" t="s">
        <v>82</v>
      </c>
      <c r="B192" s="14"/>
      <c r="C192" s="13">
        <v>1049750</v>
      </c>
      <c r="D192" s="13">
        <v>1049750</v>
      </c>
      <c r="E192" s="13">
        <v>1049750</v>
      </c>
      <c r="F192" s="14"/>
      <c r="G192" s="42">
        <f t="shared" si="2"/>
        <v>100</v>
      </c>
      <c r="I192" s="20"/>
      <c r="J192" s="21"/>
    </row>
    <row r="193" spans="1:10" ht="38.25">
      <c r="A193" s="41" t="s">
        <v>83</v>
      </c>
      <c r="B193" s="7"/>
      <c r="C193" s="8">
        <v>1049750</v>
      </c>
      <c r="D193" s="8">
        <v>1049750</v>
      </c>
      <c r="E193" s="8">
        <v>1049750</v>
      </c>
      <c r="F193" s="7"/>
      <c r="G193" s="43">
        <f t="shared" si="2"/>
        <v>100</v>
      </c>
      <c r="I193" s="20"/>
      <c r="J193" s="21"/>
    </row>
    <row r="194" spans="1:10" ht="25.5">
      <c r="A194" s="38" t="s">
        <v>53</v>
      </c>
      <c r="B194" s="3">
        <v>840487.65</v>
      </c>
      <c r="C194" s="2"/>
      <c r="D194" s="2"/>
      <c r="E194" s="2"/>
      <c r="F194" s="2"/>
      <c r="G194" s="43"/>
      <c r="I194" s="20"/>
      <c r="J194" s="21"/>
    </row>
    <row r="195" spans="1:10" ht="12.75">
      <c r="A195" s="40" t="s">
        <v>74</v>
      </c>
      <c r="B195" s="13">
        <v>712987.65</v>
      </c>
      <c r="C195" s="14"/>
      <c r="D195" s="14"/>
      <c r="E195" s="14"/>
      <c r="F195" s="14"/>
      <c r="G195" s="43"/>
      <c r="I195" s="20"/>
      <c r="J195" s="21"/>
    </row>
    <row r="196" spans="1:10" ht="12.75">
      <c r="A196" s="41" t="s">
        <v>75</v>
      </c>
      <c r="B196" s="8">
        <v>196000</v>
      </c>
      <c r="C196" s="7"/>
      <c r="D196" s="7"/>
      <c r="E196" s="7"/>
      <c r="F196" s="7"/>
      <c r="G196" s="43"/>
      <c r="I196" s="20"/>
      <c r="J196" s="21"/>
    </row>
    <row r="197" spans="1:10" ht="12.75">
      <c r="A197" s="41" t="s">
        <v>76</v>
      </c>
      <c r="B197" s="8">
        <v>100000</v>
      </c>
      <c r="C197" s="7"/>
      <c r="D197" s="7"/>
      <c r="E197" s="7"/>
      <c r="F197" s="7"/>
      <c r="G197" s="43"/>
      <c r="I197" s="20"/>
      <c r="J197" s="21"/>
    </row>
    <row r="198" spans="1:10" ht="12.75">
      <c r="A198" s="41" t="s">
        <v>77</v>
      </c>
      <c r="B198" s="8">
        <v>158750</v>
      </c>
      <c r="C198" s="7"/>
      <c r="D198" s="7"/>
      <c r="E198" s="7"/>
      <c r="F198" s="7"/>
      <c r="G198" s="43"/>
      <c r="I198" s="20"/>
      <c r="J198" s="21"/>
    </row>
    <row r="199" spans="1:10" ht="12.75">
      <c r="A199" s="41" t="s">
        <v>78</v>
      </c>
      <c r="B199" s="8">
        <v>199862.65</v>
      </c>
      <c r="C199" s="7"/>
      <c r="D199" s="7"/>
      <c r="E199" s="7"/>
      <c r="F199" s="7"/>
      <c r="G199" s="43"/>
      <c r="I199" s="20"/>
      <c r="J199" s="21"/>
    </row>
    <row r="200" spans="1:10" ht="25.5">
      <c r="A200" s="41" t="s">
        <v>79</v>
      </c>
      <c r="B200" s="8">
        <v>58375</v>
      </c>
      <c r="C200" s="7"/>
      <c r="D200" s="7"/>
      <c r="E200" s="7"/>
      <c r="F200" s="7"/>
      <c r="G200" s="43"/>
      <c r="I200" s="20"/>
      <c r="J200" s="21"/>
    </row>
    <row r="201" spans="1:10" ht="12.75">
      <c r="A201" s="40" t="s">
        <v>80</v>
      </c>
      <c r="B201" s="13">
        <v>127500</v>
      </c>
      <c r="C201" s="14"/>
      <c r="D201" s="14"/>
      <c r="E201" s="14"/>
      <c r="F201" s="14"/>
      <c r="G201" s="43"/>
      <c r="I201" s="20"/>
      <c r="J201" s="21"/>
    </row>
    <row r="202" spans="1:10" ht="12.75">
      <c r="A202" s="41" t="s">
        <v>81</v>
      </c>
      <c r="B202" s="8">
        <v>127500</v>
      </c>
      <c r="C202" s="7"/>
      <c r="D202" s="7"/>
      <c r="E202" s="7"/>
      <c r="F202" s="7"/>
      <c r="G202" s="43"/>
      <c r="I202" s="20"/>
      <c r="J202" s="21"/>
    </row>
    <row r="203" spans="1:10" ht="12.75">
      <c r="A203" s="38" t="s">
        <v>56</v>
      </c>
      <c r="B203" s="3">
        <v>193223.39</v>
      </c>
      <c r="C203" s="3">
        <v>320000</v>
      </c>
      <c r="D203" s="3">
        <f>D204</f>
        <v>420000</v>
      </c>
      <c r="E203" s="3">
        <v>332585.15000000002</v>
      </c>
      <c r="F203" s="4">
        <v>172.12</v>
      </c>
      <c r="G203" s="35">
        <f t="shared" ref="G203:G205" si="3">E203/D203*100</f>
        <v>79.186940476190486</v>
      </c>
      <c r="I203" s="20"/>
      <c r="J203" s="21"/>
    </row>
    <row r="204" spans="1:10">
      <c r="A204" s="40" t="s">
        <v>74</v>
      </c>
      <c r="B204" s="13">
        <v>193223.39</v>
      </c>
      <c r="C204" s="13">
        <v>320000</v>
      </c>
      <c r="D204" s="13">
        <f>D205</f>
        <v>420000</v>
      </c>
      <c r="E204" s="13">
        <v>332585.15000000002</v>
      </c>
      <c r="F204" s="15">
        <v>172.12</v>
      </c>
      <c r="G204" s="42">
        <f t="shared" si="3"/>
        <v>79.186940476190486</v>
      </c>
      <c r="I204" s="20"/>
      <c r="J204" s="21"/>
    </row>
    <row r="205" spans="1:10" ht="12.75">
      <c r="A205" s="41" t="s">
        <v>78</v>
      </c>
      <c r="B205" s="8">
        <v>193223.39</v>
      </c>
      <c r="C205" s="8">
        <v>320000</v>
      </c>
      <c r="D205" s="8">
        <v>420000</v>
      </c>
      <c r="E205" s="8">
        <v>332585.15000000002</v>
      </c>
      <c r="F205" s="9">
        <v>172.12</v>
      </c>
      <c r="G205" s="43">
        <f t="shared" si="3"/>
        <v>79.186940476190486</v>
      </c>
      <c r="I205" s="20"/>
      <c r="J205" s="21"/>
    </row>
    <row r="206" spans="1:10" ht="25.5">
      <c r="A206" s="38" t="s">
        <v>85</v>
      </c>
      <c r="B206" s="3">
        <v>5248750</v>
      </c>
      <c r="C206" s="2"/>
      <c r="D206" s="2"/>
      <c r="E206" s="2"/>
      <c r="F206" s="2"/>
      <c r="G206" s="43"/>
      <c r="I206" s="20"/>
      <c r="J206" s="21"/>
    </row>
    <row r="207" spans="1:10" ht="12.75">
      <c r="A207" s="40" t="s">
        <v>74</v>
      </c>
      <c r="B207" s="13">
        <v>5248750</v>
      </c>
      <c r="C207" s="14"/>
      <c r="D207" s="14"/>
      <c r="E207" s="14"/>
      <c r="F207" s="14"/>
      <c r="G207" s="43"/>
      <c r="I207" s="20"/>
      <c r="J207" s="21"/>
    </row>
    <row r="208" spans="1:10" ht="13.5" thickBot="1">
      <c r="A208" s="45" t="s">
        <v>78</v>
      </c>
      <c r="B208" s="46">
        <v>5248750</v>
      </c>
      <c r="C208" s="47"/>
      <c r="D208" s="47"/>
      <c r="E208" s="47"/>
      <c r="F208" s="47"/>
      <c r="G208" s="48"/>
      <c r="I208" s="20"/>
      <c r="J208" s="21"/>
    </row>
    <row r="211" spans="5:7">
      <c r="E211" s="25" t="s">
        <v>93</v>
      </c>
      <c r="F211" s="25"/>
      <c r="G211" s="25"/>
    </row>
    <row r="212" spans="5:7">
      <c r="E212" s="24"/>
      <c r="F212" s="24"/>
      <c r="G212" s="24"/>
    </row>
    <row r="213" spans="5:7">
      <c r="E213" s="25" t="s">
        <v>94</v>
      </c>
      <c r="F213" s="25"/>
      <c r="G213" s="25"/>
    </row>
    <row r="214" spans="5:7">
      <c r="E214" s="24"/>
      <c r="F214" s="24"/>
      <c r="G214" s="24"/>
    </row>
    <row r="215" spans="5:7">
      <c r="E215" s="25" t="s">
        <v>95</v>
      </c>
      <c r="F215" s="25"/>
      <c r="G215" s="25"/>
    </row>
  </sheetData>
  <mergeCells count="3">
    <mergeCell ref="E211:G211"/>
    <mergeCell ref="E213:G213"/>
    <mergeCell ref="E215:G215"/>
  </mergeCells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RASHODI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Cristina Radioni-Samsa</dc:creator>
  <cp:lastModifiedBy>csamsa</cp:lastModifiedBy>
  <cp:lastPrinted>2022-02-02T12:10:21Z</cp:lastPrinted>
  <dcterms:created xsi:type="dcterms:W3CDTF">2022-02-01T08:34:34Z</dcterms:created>
  <dcterms:modified xsi:type="dcterms:W3CDTF">2022-02-03T07:40:07Z</dcterms:modified>
</cp:coreProperties>
</file>